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1880" windowHeight="5835" tabRatio="881" activeTab="1"/>
  </bookViews>
  <sheets>
    <sheet name="CA PAR POLES" sheetId="1" r:id="rId1"/>
    <sheet name="CA PAR ZG" sheetId="2" r:id="rId2"/>
    <sheet name="CPT DE RT CONSO" sheetId="3" r:id="rId3"/>
    <sheet name="TABLEAU DE FINANCEMENT" sheetId="4" r:id="rId4"/>
    <sheet name="BILANS CONSO" sheetId="5" r:id="rId5"/>
    <sheet name="SYNTHESE FINANCIERES" sheetId="6" r:id="rId6"/>
    <sheet name="TRESO" sheetId="7" r:id="rId7"/>
    <sheet name="NB ACTIONS" sheetId="8" r:id="rId8"/>
  </sheets>
  <definedNames>
    <definedName name="_xlnm.Print_Area" localSheetId="4">'BILANS CONSO'!$B$1:$J$14</definedName>
    <definedName name="_xlnm.Print_Area" localSheetId="0">'CA PAR POLES'!$A$1:$K$13</definedName>
    <definedName name="_xlnm.Print_Area" localSheetId="1">'CA PAR ZG'!$A$1:$J$16</definedName>
    <definedName name="_xlnm.Print_Area" localSheetId="2">'CPT DE RT CONSO'!$A$1:$J$22</definedName>
    <definedName name="_xlnm.Print_Area" localSheetId="3">'TABLEAU DE FINANCEMENT'!$B$1:$J$23</definedName>
  </definedNames>
  <calcPr fullCalcOnLoad="1"/>
</workbook>
</file>

<file path=xl/sharedStrings.xml><?xml version="1.0" encoding="utf-8"?>
<sst xmlns="http://schemas.openxmlformats.org/spreadsheetml/2006/main" count="157" uniqueCount="76">
  <si>
    <t>Chiffres d'affaires - Répartition par pôle :</t>
  </si>
  <si>
    <t>  </t>
  </si>
  <si>
    <t>MEuros</t>
  </si>
  <si>
    <t>Lagardère Media</t>
  </si>
  <si>
    <t>Automobile</t>
  </si>
  <si>
    <t>-</t>
  </si>
  <si>
    <t>Total</t>
  </si>
  <si>
    <t>Chiffres d'affaires - Répartition par zone géographique :</t>
  </si>
  <si>
    <t>France</t>
  </si>
  <si>
    <t>Union européenne (Hors France)</t>
  </si>
  <si>
    <t>Reste de l'Europe</t>
  </si>
  <si>
    <t>Amérique du Nord</t>
  </si>
  <si>
    <t>Moyen-Orient</t>
  </si>
  <si>
    <t>Asie-Océanie</t>
  </si>
  <si>
    <t>Reste du monde</t>
  </si>
  <si>
    <t>Comptes de résultat consolidé :</t>
  </si>
  <si>
    <t xml:space="preserve">Historique </t>
  </si>
  <si>
    <t>Chiffre d'affaires</t>
  </si>
  <si>
    <t>Résultat d'exploitation</t>
  </si>
  <si>
    <t>Résultat financier</t>
  </si>
  <si>
    <t>Résultat courant</t>
  </si>
  <si>
    <t>Résultat exceptionnel</t>
  </si>
  <si>
    <t>Rémunérations prioritaires</t>
  </si>
  <si>
    <t>Impôts</t>
  </si>
  <si>
    <t>Amortissements des écarts d'acq.</t>
  </si>
  <si>
    <t>Contribution des sociétés MEE</t>
  </si>
  <si>
    <t>Résultat net total</t>
  </si>
  <si>
    <t>Part des minoritaires</t>
  </si>
  <si>
    <t>Résultat net - Part du groupe</t>
  </si>
  <si>
    <t>Tableau de financement consolidé :</t>
  </si>
  <si>
    <t>Marge brute d'autofinancement</t>
  </si>
  <si>
    <t>(A)</t>
  </si>
  <si>
    <t>Variation du besoin en fonds de roulement</t>
  </si>
  <si>
    <t>Flux générés par l'activité</t>
  </si>
  <si>
    <t>(B)</t>
  </si>
  <si>
    <t>Investissements</t>
  </si>
  <si>
    <t>Incorporels et Corporels</t>
  </si>
  <si>
    <t>Financiers</t>
  </si>
  <si>
    <t>(C)</t>
  </si>
  <si>
    <t>Cessions ou diminutions de l'actif immobilisé</t>
  </si>
  <si>
    <t>(D)</t>
  </si>
  <si>
    <t>(E)</t>
  </si>
  <si>
    <t>Flux d'investissements</t>
  </si>
  <si>
    <t>(C)+(D)+(E)=(F)</t>
  </si>
  <si>
    <t>Fonds dégagés par les opérations</t>
  </si>
  <si>
    <t>(B)+(F)=(G)</t>
  </si>
  <si>
    <t>Bilan consolidé :</t>
  </si>
  <si>
    <t>Actif immobilisé</t>
  </si>
  <si>
    <t>Actif circulant</t>
  </si>
  <si>
    <t>dont V.M.P. &amp; disponibilités</t>
  </si>
  <si>
    <t>Capitaux propres &amp; autres fonds propres</t>
  </si>
  <si>
    <t>Dettes sub. assorties de conditions part.</t>
  </si>
  <si>
    <t>Provisions pour risques &amp; charges</t>
  </si>
  <si>
    <t>Dettes</t>
  </si>
  <si>
    <t>dont financières</t>
  </si>
  <si>
    <t>non dilué</t>
  </si>
  <si>
    <t>Résultat net consolidé</t>
  </si>
  <si>
    <t>Part du Groupe / action</t>
  </si>
  <si>
    <t>Actif net / action</t>
  </si>
  <si>
    <t>MBA / action</t>
  </si>
  <si>
    <t>Cours de l'action au 31.12</t>
  </si>
  <si>
    <t>Dividendes</t>
  </si>
  <si>
    <t>Nombre d'actions ordinaires existantes</t>
  </si>
  <si>
    <t>Capital Lagardère SCA</t>
  </si>
  <si>
    <t>1998</t>
  </si>
  <si>
    <t>1999</t>
  </si>
  <si>
    <t xml:space="preserve">Synthèse des données financières par action </t>
  </si>
  <si>
    <t>(Augmentation) diminution des valeurs mobilières de placement</t>
  </si>
  <si>
    <t>Trésorerie (endettement) net bancaire *</t>
  </si>
  <si>
    <t>* Hors TSDI 92</t>
  </si>
  <si>
    <t>* Sur l'exercice 2000, les chiffres comprennent l'intégration proportionnelle d'Aerospatiale Matra à 33 % pour le</t>
  </si>
  <si>
    <t xml:space="preserve">   1er semestre et l'intégration proportionnelle d'EADS à 15,14 % sur le 2éme semestre.</t>
  </si>
  <si>
    <t>2000*</t>
  </si>
  <si>
    <t xml:space="preserve">Hautes Technologies / EADS </t>
  </si>
  <si>
    <t>dilué*</t>
  </si>
  <si>
    <t>* Dilution tenant compte des actions à créer issues des plans d'options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</si>
</sst>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mmm\-yyyy"/>
    <numFmt numFmtId="175" formatCode="#,##0.0_);\(#,##0.0\)"/>
    <numFmt numFmtId="176" formatCode="#,##0_);\(#,##0\)"/>
    <numFmt numFmtId="177" formatCode="0.0"/>
    <numFmt numFmtId="178" formatCode="#,##0.00;\(#,##0.00\)"/>
  </numFmts>
  <fonts count="14">
    <font>
      <sz val="10"/>
      <name val="Times New Roman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Verdana"/>
      <family val="2"/>
    </font>
    <font>
      <u val="single"/>
      <sz val="10"/>
      <name val="Times New Roman"/>
      <family val="0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left" wrapText="1"/>
    </xf>
    <xf numFmtId="3" fontId="1" fillId="3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3" fontId="1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left" wrapText="1"/>
    </xf>
    <xf numFmtId="3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0" fillId="0" borderId="0" xfId="0" applyAlignment="1">
      <alignment vertical="top" wrapText="1"/>
    </xf>
    <xf numFmtId="0" fontId="2" fillId="3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wrapText="1"/>
    </xf>
    <xf numFmtId="3" fontId="3" fillId="3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3" fontId="0" fillId="0" borderId="0" xfId="0" applyNumberFormat="1" applyAlignment="1">
      <alignment/>
    </xf>
    <xf numFmtId="14" fontId="10" fillId="0" borderId="1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14" fontId="10" fillId="0" borderId="3" xfId="0" applyNumberFormat="1" applyFont="1" applyBorder="1" applyAlignment="1">
      <alignment/>
    </xf>
    <xf numFmtId="176" fontId="9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" fillId="0" borderId="0" xfId="0" applyFont="1" applyFill="1" applyAlignment="1" quotePrefix="1">
      <alignment horizontal="right" vertical="top"/>
    </xf>
    <xf numFmtId="0" fontId="1" fillId="0" borderId="0" xfId="0" applyFont="1" applyFill="1" applyAlignment="1">
      <alignment/>
    </xf>
    <xf numFmtId="0" fontId="9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176" fontId="2" fillId="2" borderId="0" xfId="0" applyNumberFormat="1" applyFont="1" applyFill="1" applyAlignment="1">
      <alignment horizontal="right" wrapText="1"/>
    </xf>
    <xf numFmtId="0" fontId="2" fillId="3" borderId="0" xfId="0" applyFont="1" applyFill="1" applyAlignment="1" quotePrefix="1">
      <alignment horizontal="left" wrapText="1"/>
    </xf>
    <xf numFmtId="3" fontId="9" fillId="0" borderId="5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12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2" fillId="0" borderId="0" xfId="21" applyFont="1" applyAlignment="1">
      <alignment/>
      <protection/>
    </xf>
    <xf numFmtId="0" fontId="2" fillId="0" borderId="0" xfId="21" applyFont="1" applyAlignment="1">
      <alignment wrapText="1"/>
      <protection/>
    </xf>
    <xf numFmtId="0" fontId="1" fillId="0" borderId="0" xfId="21" applyFont="1" applyFill="1" applyAlignment="1">
      <alignment wrapText="1"/>
      <protection/>
    </xf>
    <xf numFmtId="0" fontId="1" fillId="0" borderId="0" xfId="21" applyFont="1" applyAlignment="1">
      <alignment wrapText="1"/>
      <protection/>
    </xf>
    <xf numFmtId="0" fontId="2" fillId="0" borderId="0" xfId="21" applyFont="1" applyFill="1" applyAlignment="1">
      <alignment horizontal="center" wrapText="1"/>
      <protection/>
    </xf>
    <xf numFmtId="0" fontId="0" fillId="0" borderId="0" xfId="21" applyFill="1">
      <alignment/>
      <protection/>
    </xf>
    <xf numFmtId="0" fontId="2" fillId="3" borderId="0" xfId="21" applyFont="1" applyFill="1" applyAlignment="1">
      <alignment wrapText="1"/>
      <protection/>
    </xf>
    <xf numFmtId="0" fontId="2" fillId="2" borderId="0" xfId="21" applyFont="1" applyFill="1" applyAlignment="1">
      <alignment wrapText="1"/>
      <protection/>
    </xf>
    <xf numFmtId="2" fontId="1" fillId="3" borderId="0" xfId="21" applyNumberFormat="1" applyFont="1" applyFill="1" applyAlignment="1">
      <alignment horizontal="center" wrapText="1"/>
      <protection/>
    </xf>
    <xf numFmtId="2" fontId="1" fillId="2" borderId="0" xfId="21" applyNumberFormat="1" applyFont="1" applyFill="1" applyAlignment="1">
      <alignment horizontal="center" wrapText="1"/>
      <protection/>
    </xf>
    <xf numFmtId="176" fontId="1" fillId="3" borderId="0" xfId="0" applyNumberFormat="1" applyFont="1" applyFill="1" applyAlignment="1">
      <alignment horizontal="right" wrapText="1"/>
    </xf>
    <xf numFmtId="176" fontId="1" fillId="2" borderId="0" xfId="0" applyNumberFormat="1" applyFont="1" applyFill="1" applyAlignment="1">
      <alignment horizontal="right" wrapText="1"/>
    </xf>
    <xf numFmtId="0" fontId="6" fillId="0" borderId="0" xfId="21" applyFont="1" applyFill="1" applyAlignment="1">
      <alignment/>
      <protection/>
    </xf>
    <xf numFmtId="0" fontId="1" fillId="0" borderId="0" xfId="0" applyFont="1" applyFill="1" applyAlignment="1" quotePrefix="1">
      <alignment horizontal="left" wrapText="1"/>
    </xf>
    <xf numFmtId="0" fontId="13" fillId="0" borderId="0" xfId="0" applyFont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wrapText="1"/>
    </xf>
    <xf numFmtId="176" fontId="2" fillId="2" borderId="0" xfId="0" applyNumberFormat="1" applyFont="1" applyFill="1" applyAlignment="1">
      <alignment wrapText="1"/>
    </xf>
    <xf numFmtId="176" fontId="2" fillId="3" borderId="0" xfId="0" applyNumberFormat="1" applyFont="1" applyFill="1" applyAlignment="1">
      <alignment horizontal="right" wrapText="1"/>
    </xf>
    <xf numFmtId="176" fontId="2" fillId="3" borderId="0" xfId="0" applyNumberFormat="1" applyFont="1" applyFill="1" applyAlignment="1">
      <alignment wrapText="1"/>
    </xf>
    <xf numFmtId="0" fontId="2" fillId="3" borderId="0" xfId="0" applyFont="1" applyFill="1" applyAlignment="1" quotePrefix="1">
      <alignment horizontal="center" wrapText="1"/>
    </xf>
    <xf numFmtId="14" fontId="13" fillId="3" borderId="1" xfId="0" applyNumberFormat="1" applyFont="1" applyFill="1" applyBorder="1" applyAlignment="1">
      <alignment/>
    </xf>
    <xf numFmtId="14" fontId="10" fillId="3" borderId="3" xfId="0" applyNumberFormat="1" applyFont="1" applyFill="1" applyBorder="1" applyAlignment="1">
      <alignment/>
    </xf>
    <xf numFmtId="14" fontId="10" fillId="3" borderId="1" xfId="0" applyNumberFormat="1" applyFont="1" applyFill="1" applyBorder="1" applyAlignment="1">
      <alignment/>
    </xf>
    <xf numFmtId="176" fontId="9" fillId="3" borderId="2" xfId="0" applyNumberFormat="1" applyFont="1" applyFill="1" applyBorder="1" applyAlignment="1">
      <alignment/>
    </xf>
    <xf numFmtId="176" fontId="9" fillId="3" borderId="4" xfId="0" applyNumberFormat="1" applyFont="1" applyFill="1" applyBorder="1" applyAlignment="1">
      <alignment/>
    </xf>
    <xf numFmtId="0" fontId="2" fillId="0" borderId="0" xfId="21" applyFont="1" applyFill="1" applyAlignment="1" quotePrefix="1">
      <alignment horizontal="center" wrapText="1"/>
      <protection/>
    </xf>
    <xf numFmtId="3" fontId="11" fillId="3" borderId="5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2" fillId="0" borderId="0" xfId="0" applyFont="1" applyFill="1" applyAlignment="1" quotePrefix="1">
      <alignment horizontal="right" wrapText="1"/>
    </xf>
    <xf numFmtId="14" fontId="2" fillId="0" borderId="0" xfId="0" applyNumberFormat="1" applyFont="1" applyFill="1" applyAlignment="1">
      <alignment horizontal="right" wrapText="1"/>
    </xf>
    <xf numFmtId="0" fontId="7" fillId="0" borderId="0" xfId="15" applyFont="1" applyFill="1" applyAlignment="1">
      <alignment wrapText="1"/>
    </xf>
    <xf numFmtId="0" fontId="8" fillId="0" borderId="0" xfId="0" applyFont="1" applyFill="1" applyAlignment="1">
      <alignment wrapText="1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2" fillId="0" borderId="0" xfId="21" applyFont="1" applyFill="1" applyAlignment="1">
      <alignment horizontal="center" wrapText="1"/>
      <protection/>
    </xf>
    <xf numFmtId="2" fontId="1" fillId="3" borderId="0" xfId="21" applyNumberFormat="1" applyFont="1" applyFill="1" applyAlignment="1">
      <alignment horizontal="center" wrapText="1"/>
      <protection/>
    </xf>
    <xf numFmtId="2" fontId="1" fillId="2" borderId="0" xfId="21" applyNumberFormat="1" applyFont="1" applyFill="1" applyAlignment="1">
      <alignment horizontal="center" wrapText="1"/>
      <protection/>
    </xf>
    <xf numFmtId="178" fontId="1" fillId="3" borderId="0" xfId="21" applyNumberFormat="1" applyFont="1" applyFill="1" applyAlignment="1">
      <alignment horizontal="center" wrapText="1"/>
      <protection/>
    </xf>
    <xf numFmtId="0" fontId="13" fillId="0" borderId="0" xfId="21" applyFont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WEBGRLAGARDER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23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28575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05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9525</xdr:colOff>
      <xdr:row>115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86213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14</xdr:row>
      <xdr:rowOff>28575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05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19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914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19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914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290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21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290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21</xdr:row>
      <xdr:rowOff>28575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290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765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zoomScaleSheetLayoutView="75" workbookViewId="0" topLeftCell="A1">
      <selection activeCell="A1" sqref="A1"/>
    </sheetView>
  </sheetViews>
  <sheetFormatPr defaultColWidth="12" defaultRowHeight="12.75"/>
  <cols>
    <col min="1" max="1" width="3.83203125" style="23" customWidth="1"/>
    <col min="2" max="2" width="35.83203125" style="0" customWidth="1"/>
    <col min="3" max="4" width="11.83203125" style="0" customWidth="1"/>
    <col min="6" max="8" width="14.5" style="0" bestFit="1" customWidth="1"/>
  </cols>
  <sheetData>
    <row r="1" spans="1:9" ht="12.75">
      <c r="A1" s="24"/>
      <c r="B1" s="91"/>
      <c r="C1" s="91"/>
      <c r="D1" s="91"/>
      <c r="E1" s="91"/>
      <c r="F1" s="91"/>
      <c r="G1" s="91"/>
      <c r="H1" s="91"/>
      <c r="I1" s="91"/>
    </row>
    <row r="2" spans="1:9" ht="12.75">
      <c r="A2" s="24"/>
      <c r="B2" s="71" t="s">
        <v>0</v>
      </c>
      <c r="C2" s="27"/>
      <c r="D2" s="27"/>
      <c r="E2" s="2"/>
      <c r="F2" s="2"/>
      <c r="G2" s="2"/>
      <c r="H2" s="2"/>
      <c r="I2" s="2"/>
    </row>
    <row r="3" spans="1:9" ht="12.75">
      <c r="A3" s="24"/>
      <c r="B3" s="2"/>
      <c r="C3" s="2"/>
      <c r="D3" s="2"/>
      <c r="E3" s="2"/>
      <c r="F3" s="2"/>
      <c r="G3" s="2"/>
      <c r="H3" s="2"/>
      <c r="I3" s="2"/>
    </row>
    <row r="4" spans="1:9" ht="12.75">
      <c r="A4" s="24"/>
      <c r="B4" s="25" t="s">
        <v>1</v>
      </c>
      <c r="C4" s="35">
        <v>1998</v>
      </c>
      <c r="D4" s="35">
        <v>1999</v>
      </c>
      <c r="E4" s="35" t="s">
        <v>72</v>
      </c>
      <c r="F4" s="35">
        <v>2001</v>
      </c>
      <c r="G4" s="35">
        <v>2002</v>
      </c>
      <c r="H4" s="35">
        <v>2003</v>
      </c>
      <c r="I4" s="35">
        <v>2004</v>
      </c>
    </row>
    <row r="5" spans="1:9" ht="12.75">
      <c r="A5" s="24"/>
      <c r="B5" s="25"/>
      <c r="C5" s="35" t="s">
        <v>2</v>
      </c>
      <c r="D5" s="35" t="s">
        <v>2</v>
      </c>
      <c r="E5" s="35" t="s">
        <v>2</v>
      </c>
      <c r="F5" s="35" t="s">
        <v>2</v>
      </c>
      <c r="G5" s="35" t="s">
        <v>2</v>
      </c>
      <c r="H5" s="35" t="s">
        <v>2</v>
      </c>
      <c r="I5" s="35" t="s">
        <v>2</v>
      </c>
    </row>
    <row r="6" spans="1:9" ht="12.75" customHeight="1">
      <c r="A6" s="24"/>
      <c r="B6" s="4" t="s">
        <v>3</v>
      </c>
      <c r="C6" s="5">
        <v>6371</v>
      </c>
      <c r="D6" s="5">
        <v>6885</v>
      </c>
      <c r="E6" s="5">
        <v>7203</v>
      </c>
      <c r="F6" s="5">
        <v>7668</v>
      </c>
      <c r="G6" s="5">
        <v>8095</v>
      </c>
      <c r="H6" s="5">
        <v>7944</v>
      </c>
      <c r="I6" s="5">
        <v>8594</v>
      </c>
    </row>
    <row r="7" spans="1:9" ht="12.75" customHeight="1">
      <c r="A7" s="24"/>
      <c r="B7" s="70" t="s">
        <v>73</v>
      </c>
      <c r="C7" s="31">
        <v>3198</v>
      </c>
      <c r="D7" s="31">
        <v>4257</v>
      </c>
      <c r="E7" s="31">
        <v>3806</v>
      </c>
      <c r="F7" s="31">
        <v>4486</v>
      </c>
      <c r="G7" s="31">
        <v>4339</v>
      </c>
      <c r="H7" s="31">
        <v>4510</v>
      </c>
      <c r="I7" s="31">
        <v>4795</v>
      </c>
    </row>
    <row r="8" spans="1:9" ht="12.75" customHeight="1">
      <c r="A8" s="24"/>
      <c r="B8" s="4" t="s">
        <v>4</v>
      </c>
      <c r="C8" s="5">
        <v>1123</v>
      </c>
      <c r="D8" s="5">
        <v>1143</v>
      </c>
      <c r="E8" s="5">
        <v>1183</v>
      </c>
      <c r="F8" s="5">
        <v>1141</v>
      </c>
      <c r="G8" s="8">
        <v>782</v>
      </c>
      <c r="H8" s="8" t="s">
        <v>5</v>
      </c>
      <c r="I8" s="8" t="s">
        <v>5</v>
      </c>
    </row>
    <row r="9" spans="1:9" ht="12.75" customHeight="1">
      <c r="A9" s="24"/>
      <c r="B9" s="29" t="s">
        <v>6</v>
      </c>
      <c r="C9" s="30">
        <f aca="true" t="shared" si="0" ref="C9:I9">SUM(C6:C8)</f>
        <v>10692</v>
      </c>
      <c r="D9" s="30">
        <f t="shared" si="0"/>
        <v>12285</v>
      </c>
      <c r="E9" s="30">
        <f t="shared" si="0"/>
        <v>12192</v>
      </c>
      <c r="F9" s="30">
        <f t="shared" si="0"/>
        <v>13295</v>
      </c>
      <c r="G9" s="30">
        <f t="shared" si="0"/>
        <v>13216</v>
      </c>
      <c r="H9" s="30">
        <f t="shared" si="0"/>
        <v>12454</v>
      </c>
      <c r="I9" s="30">
        <f t="shared" si="0"/>
        <v>13389</v>
      </c>
    </row>
    <row r="10" spans="1:9" s="23" customFormat="1" ht="12.75">
      <c r="A10" s="24"/>
      <c r="B10" s="25" t="s">
        <v>1</v>
      </c>
      <c r="C10" s="25"/>
      <c r="D10" s="25"/>
      <c r="E10" s="25"/>
      <c r="F10" s="25"/>
      <c r="G10" s="25"/>
      <c r="H10" s="25"/>
      <c r="I10" s="28"/>
    </row>
    <row r="11" spans="1:9" s="28" customFormat="1" ht="12.75">
      <c r="A11" s="46"/>
      <c r="B11" s="72" t="s">
        <v>70</v>
      </c>
      <c r="C11" s="47"/>
      <c r="D11" s="47"/>
      <c r="E11" s="47"/>
      <c r="F11" s="47"/>
      <c r="G11" s="47"/>
      <c r="H11" s="47"/>
      <c r="I11" s="47"/>
    </row>
    <row r="12" spans="2:4" ht="12.75">
      <c r="B12" s="47" t="s">
        <v>71</v>
      </c>
      <c r="C12" s="47"/>
      <c r="D12" s="47"/>
    </row>
    <row r="128" spans="1:9" ht="12.75" customHeight="1">
      <c r="A128" s="24"/>
      <c r="B128" s="89"/>
      <c r="C128" s="89"/>
      <c r="D128" s="89"/>
      <c r="E128" s="89"/>
      <c r="F128" s="89"/>
      <c r="G128" s="89"/>
      <c r="H128" s="89"/>
      <c r="I128" s="89"/>
    </row>
    <row r="129" spans="1:9" ht="12.75">
      <c r="A129" s="24"/>
      <c r="B129" s="90"/>
      <c r="C129" s="90"/>
      <c r="D129" s="90"/>
      <c r="E129" s="90"/>
      <c r="F129" s="90"/>
      <c r="G129" s="90"/>
      <c r="H129" s="90"/>
      <c r="I129" s="90"/>
    </row>
    <row r="130" spans="2:9" ht="12.75">
      <c r="B130" s="22"/>
      <c r="C130" s="22"/>
      <c r="D130" s="22"/>
      <c r="E130" s="22"/>
      <c r="F130" s="22"/>
      <c r="G130" s="22"/>
      <c r="H130" s="22"/>
      <c r="I130" s="22"/>
    </row>
  </sheetData>
  <mergeCells count="3">
    <mergeCell ref="B128:I128"/>
    <mergeCell ref="B129:I129"/>
    <mergeCell ref="B1:I1"/>
  </mergeCells>
  <printOptions/>
  <pageMargins left="0.75" right="0.75" top="1" bottom="1" header="0.4921259845" footer="0.4921259845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1">
      <selection activeCell="I20" sqref="I20"/>
    </sheetView>
  </sheetViews>
  <sheetFormatPr defaultColWidth="12" defaultRowHeight="12.75"/>
  <cols>
    <col min="1" max="1" width="7.16015625" style="0" customWidth="1"/>
    <col min="2" max="2" width="32.5" style="0" customWidth="1"/>
    <col min="3" max="4" width="11.83203125" style="0" customWidth="1"/>
    <col min="6" max="6" width="11.83203125" style="0" customWidth="1"/>
    <col min="10" max="10" width="13.66015625" style="0" customWidth="1"/>
  </cols>
  <sheetData>
    <row r="1" spans="1:10" ht="12.75">
      <c r="A1" s="24"/>
      <c r="B1" s="92" t="s">
        <v>7</v>
      </c>
      <c r="C1" s="92"/>
      <c r="D1" s="92"/>
      <c r="E1" s="92"/>
      <c r="F1" s="92"/>
      <c r="G1" s="92"/>
      <c r="H1" s="92"/>
      <c r="I1" s="92"/>
      <c r="J1" s="92"/>
    </row>
    <row r="2" spans="1:10" ht="12.75">
      <c r="A2" s="24"/>
      <c r="B2" s="93"/>
      <c r="C2" s="93"/>
      <c r="D2" s="93"/>
      <c r="E2" s="93"/>
      <c r="F2" s="93"/>
      <c r="G2" s="93"/>
      <c r="H2" s="93"/>
      <c r="I2" s="93"/>
      <c r="J2" s="93"/>
    </row>
    <row r="3" spans="1:10" ht="12.75">
      <c r="A3" s="24"/>
      <c r="B3" s="24" t="s">
        <v>1</v>
      </c>
      <c r="C3" s="87" t="s">
        <v>64</v>
      </c>
      <c r="D3" s="87" t="s">
        <v>65</v>
      </c>
      <c r="E3" s="87" t="s">
        <v>72</v>
      </c>
      <c r="F3" s="35">
        <v>2001</v>
      </c>
      <c r="G3" s="35">
        <v>2002</v>
      </c>
      <c r="H3" s="35">
        <v>2003</v>
      </c>
      <c r="I3" s="35">
        <v>2004</v>
      </c>
      <c r="J3" s="23"/>
    </row>
    <row r="4" spans="1:10" ht="12.75">
      <c r="A4" s="24"/>
      <c r="B4" s="24"/>
      <c r="C4" s="35" t="s">
        <v>2</v>
      </c>
      <c r="D4" s="35" t="s">
        <v>2</v>
      </c>
      <c r="E4" s="35" t="s">
        <v>2</v>
      </c>
      <c r="F4" s="35" t="s">
        <v>2</v>
      </c>
      <c r="G4" s="35" t="s">
        <v>2</v>
      </c>
      <c r="H4" s="35" t="s">
        <v>2</v>
      </c>
      <c r="I4" s="35" t="s">
        <v>2</v>
      </c>
      <c r="J4" s="23"/>
    </row>
    <row r="5" spans="1:10" ht="12.75">
      <c r="A5" s="24"/>
      <c r="B5" s="4" t="s">
        <v>8</v>
      </c>
      <c r="C5" s="5">
        <v>4437</v>
      </c>
      <c r="D5" s="5">
        <v>4455</v>
      </c>
      <c r="E5" s="5">
        <v>4165</v>
      </c>
      <c r="F5" s="5">
        <v>4440</v>
      </c>
      <c r="G5" s="5">
        <v>4380</v>
      </c>
      <c r="H5" s="5">
        <v>3966</v>
      </c>
      <c r="I5" s="5">
        <v>4177</v>
      </c>
      <c r="J5" s="23"/>
    </row>
    <row r="6" spans="1:10" ht="12.75" customHeight="1">
      <c r="A6" s="24"/>
      <c r="B6" s="6" t="s">
        <v>9</v>
      </c>
      <c r="C6" s="7">
        <v>2824</v>
      </c>
      <c r="D6" s="7">
        <v>3364</v>
      </c>
      <c r="E6" s="7">
        <v>3774</v>
      </c>
      <c r="F6" s="7">
        <v>3819</v>
      </c>
      <c r="G6" s="7">
        <v>3521</v>
      </c>
      <c r="H6" s="7">
        <v>3329</v>
      </c>
      <c r="I6" s="7">
        <v>4432</v>
      </c>
      <c r="J6" s="23"/>
    </row>
    <row r="7" spans="1:10" ht="12.75">
      <c r="A7" s="24"/>
      <c r="B7" s="4" t="s">
        <v>10</v>
      </c>
      <c r="C7" s="8">
        <v>565</v>
      </c>
      <c r="D7" s="8">
        <v>807</v>
      </c>
      <c r="E7" s="8">
        <v>727</v>
      </c>
      <c r="F7" s="8">
        <v>764</v>
      </c>
      <c r="G7" s="5">
        <v>1033</v>
      </c>
      <c r="H7" s="5">
        <v>1071</v>
      </c>
      <c r="I7" s="5">
        <v>537</v>
      </c>
      <c r="J7" s="23"/>
    </row>
    <row r="8" spans="1:10" ht="12.75">
      <c r="A8" s="24"/>
      <c r="B8" s="6" t="s">
        <v>11</v>
      </c>
      <c r="C8" s="7">
        <v>1762</v>
      </c>
      <c r="D8" s="7">
        <v>2539</v>
      </c>
      <c r="E8" s="7">
        <v>2484</v>
      </c>
      <c r="F8" s="7">
        <v>3049</v>
      </c>
      <c r="G8" s="7">
        <v>3268</v>
      </c>
      <c r="H8" s="7">
        <v>2671</v>
      </c>
      <c r="I8" s="7">
        <v>2654</v>
      </c>
      <c r="J8" s="23"/>
    </row>
    <row r="9" spans="1:10" ht="12.75">
      <c r="A9" s="24"/>
      <c r="B9" s="6" t="s">
        <v>12</v>
      </c>
      <c r="C9" s="9">
        <v>153</v>
      </c>
      <c r="D9" s="9">
        <v>300</v>
      </c>
      <c r="E9" s="9">
        <v>288</v>
      </c>
      <c r="F9" s="9">
        <v>209</v>
      </c>
      <c r="G9" s="9">
        <v>190</v>
      </c>
      <c r="H9" s="9">
        <v>434</v>
      </c>
      <c r="I9" s="9">
        <v>352</v>
      </c>
      <c r="J9" s="23"/>
    </row>
    <row r="10" spans="1:10" ht="12.75">
      <c r="A10" s="24"/>
      <c r="B10" s="6" t="s">
        <v>13</v>
      </c>
      <c r="C10" s="9">
        <v>880</v>
      </c>
      <c r="D10" s="9">
        <v>568</v>
      </c>
      <c r="E10" s="9">
        <v>416</v>
      </c>
      <c r="F10" s="9">
        <v>673</v>
      </c>
      <c r="G10" s="9">
        <v>534</v>
      </c>
      <c r="H10" s="9">
        <v>774</v>
      </c>
      <c r="I10" s="9">
        <v>979</v>
      </c>
      <c r="J10" s="23"/>
    </row>
    <row r="11" spans="1:10" ht="12.75">
      <c r="A11" s="24"/>
      <c r="B11" s="6" t="s">
        <v>14</v>
      </c>
      <c r="C11" s="9">
        <v>71</v>
      </c>
      <c r="D11" s="9">
        <v>252</v>
      </c>
      <c r="E11" s="9">
        <v>338</v>
      </c>
      <c r="F11" s="9">
        <v>341</v>
      </c>
      <c r="G11" s="9">
        <v>290</v>
      </c>
      <c r="H11" s="9">
        <v>209</v>
      </c>
      <c r="I11" s="9">
        <v>258</v>
      </c>
      <c r="J11" s="23"/>
    </row>
    <row r="12" spans="1:9" ht="12.75">
      <c r="A12" s="24"/>
      <c r="B12" s="10" t="s">
        <v>6</v>
      </c>
      <c r="C12" s="11">
        <f aca="true" t="shared" si="0" ref="C12:I12">SUM(C5:C11)</f>
        <v>10692</v>
      </c>
      <c r="D12" s="11">
        <f t="shared" si="0"/>
        <v>12285</v>
      </c>
      <c r="E12" s="11">
        <f t="shared" si="0"/>
        <v>12192</v>
      </c>
      <c r="F12" s="11">
        <f t="shared" si="0"/>
        <v>13295</v>
      </c>
      <c r="G12" s="11">
        <f t="shared" si="0"/>
        <v>13216</v>
      </c>
      <c r="H12" s="11">
        <f t="shared" si="0"/>
        <v>12454</v>
      </c>
      <c r="I12" s="11">
        <f t="shared" si="0"/>
        <v>13389</v>
      </c>
    </row>
    <row r="13" spans="1:10" ht="12.75">
      <c r="A13" s="24"/>
      <c r="B13" s="25" t="s">
        <v>1</v>
      </c>
      <c r="C13" s="25"/>
      <c r="D13" s="25"/>
      <c r="E13" s="25"/>
      <c r="F13" s="25"/>
      <c r="G13" s="25"/>
      <c r="H13" s="25"/>
      <c r="I13" s="28"/>
      <c r="J13" s="28"/>
    </row>
    <row r="14" spans="1:10" ht="12.75">
      <c r="A14" s="46"/>
      <c r="B14" s="47" t="s">
        <v>70</v>
      </c>
      <c r="C14" s="47"/>
      <c r="D14" s="47"/>
      <c r="E14" s="25"/>
      <c r="F14" s="25"/>
      <c r="G14" s="25"/>
      <c r="H14" s="25"/>
      <c r="I14" s="25"/>
      <c r="J14" s="25"/>
    </row>
    <row r="15" spans="1:4" ht="12.75">
      <c r="A15" s="23"/>
      <c r="B15" s="73" t="s">
        <v>71</v>
      </c>
      <c r="C15" s="47"/>
      <c r="D15" s="47"/>
    </row>
    <row r="112" ht="12.75">
      <c r="A112" s="24"/>
    </row>
    <row r="116" spans="2:10" ht="12.75">
      <c r="B116" s="94"/>
      <c r="C116" s="94"/>
      <c r="D116" s="94"/>
      <c r="E116" s="94"/>
      <c r="F116" s="94"/>
      <c r="G116" s="94"/>
      <c r="H116" s="94"/>
      <c r="I116" s="94"/>
      <c r="J116" s="94"/>
    </row>
  </sheetData>
  <mergeCells count="3">
    <mergeCell ref="B1:J1"/>
    <mergeCell ref="B2:J2"/>
    <mergeCell ref="B116:J116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35" style="0" customWidth="1"/>
    <col min="3" max="4" width="11.83203125" style="0" customWidth="1"/>
  </cols>
  <sheetData>
    <row r="1" spans="1:10" ht="12.75">
      <c r="A1" s="24"/>
      <c r="B1" s="92" t="s">
        <v>15</v>
      </c>
      <c r="C1" s="92"/>
      <c r="D1" s="92"/>
      <c r="E1" s="92"/>
      <c r="F1" s="92"/>
      <c r="G1" s="92"/>
      <c r="H1" s="92"/>
      <c r="I1" s="92"/>
      <c r="J1" s="92"/>
    </row>
    <row r="2" spans="1:10" ht="12.75">
      <c r="A2" s="24"/>
      <c r="B2" s="95"/>
      <c r="C2" s="95"/>
      <c r="D2" s="95"/>
      <c r="E2" s="95"/>
      <c r="F2" s="95"/>
      <c r="G2" s="95"/>
      <c r="H2" s="95"/>
      <c r="I2" s="95"/>
      <c r="J2" s="95"/>
    </row>
    <row r="3" spans="1:10" ht="12.75">
      <c r="A3" s="24"/>
      <c r="B3" s="96" t="s">
        <v>16</v>
      </c>
      <c r="C3" s="96"/>
      <c r="D3" s="96"/>
      <c r="E3" s="96"/>
      <c r="F3" s="96"/>
      <c r="G3" s="96"/>
      <c r="H3" s="96"/>
      <c r="I3" s="96"/>
      <c r="J3" s="96"/>
    </row>
    <row r="4" spans="1:9" ht="12.75">
      <c r="A4" s="24"/>
      <c r="B4" s="24" t="s">
        <v>1</v>
      </c>
      <c r="C4" s="87" t="s">
        <v>64</v>
      </c>
      <c r="D4" s="87" t="s">
        <v>65</v>
      </c>
      <c r="E4" s="87" t="s">
        <v>72</v>
      </c>
      <c r="F4" s="35">
        <v>2001</v>
      </c>
      <c r="G4" s="35">
        <v>2002</v>
      </c>
      <c r="H4" s="35">
        <v>2003</v>
      </c>
      <c r="I4" s="35">
        <v>2004</v>
      </c>
    </row>
    <row r="5" spans="1:9" ht="12.75">
      <c r="A5" s="24"/>
      <c r="B5" s="24"/>
      <c r="C5" s="35" t="s">
        <v>2</v>
      </c>
      <c r="D5" s="35" t="s">
        <v>2</v>
      </c>
      <c r="E5" s="35" t="s">
        <v>2</v>
      </c>
      <c r="F5" s="35" t="s">
        <v>2</v>
      </c>
      <c r="G5" s="35" t="s">
        <v>2</v>
      </c>
      <c r="H5" s="35" t="s">
        <v>2</v>
      </c>
      <c r="I5" s="35" t="s">
        <v>2</v>
      </c>
    </row>
    <row r="6" spans="1:9" ht="12.75">
      <c r="A6" s="24"/>
      <c r="B6" s="12" t="s">
        <v>17</v>
      </c>
      <c r="C6" s="11">
        <v>10692</v>
      </c>
      <c r="D6" s="11">
        <v>12285</v>
      </c>
      <c r="E6" s="11">
        <v>12192.3</v>
      </c>
      <c r="F6" s="11">
        <v>13295</v>
      </c>
      <c r="G6" s="11">
        <v>13216</v>
      </c>
      <c r="H6" s="11">
        <v>12454</v>
      </c>
      <c r="I6" s="11">
        <v>13389</v>
      </c>
    </row>
    <row r="7" spans="1:9" ht="12.75">
      <c r="A7" s="24"/>
      <c r="B7" s="6" t="s">
        <v>18</v>
      </c>
      <c r="C7" s="9">
        <v>644</v>
      </c>
      <c r="D7" s="9">
        <v>520</v>
      </c>
      <c r="E7" s="9">
        <v>572</v>
      </c>
      <c r="F7" s="9">
        <v>514</v>
      </c>
      <c r="G7" s="9">
        <v>440</v>
      </c>
      <c r="H7" s="9">
        <v>671</v>
      </c>
      <c r="I7" s="9">
        <v>865</v>
      </c>
    </row>
    <row r="8" spans="1:9" ht="12.75">
      <c r="A8" s="24"/>
      <c r="B8" s="13" t="s">
        <v>19</v>
      </c>
      <c r="C8" s="67">
        <v>-1</v>
      </c>
      <c r="D8" s="67">
        <v>-23</v>
      </c>
      <c r="E8" s="67">
        <v>-110</v>
      </c>
      <c r="F8" s="67">
        <v>-15</v>
      </c>
      <c r="G8" s="67">
        <v>-331</v>
      </c>
      <c r="H8" s="67">
        <v>42</v>
      </c>
      <c r="I8" s="67">
        <v>-7</v>
      </c>
    </row>
    <row r="9" spans="1:9" ht="12.75">
      <c r="A9" s="24"/>
      <c r="B9" s="14" t="s">
        <v>20</v>
      </c>
      <c r="C9" s="15">
        <f aca="true" t="shared" si="0" ref="C9:I9">SUM(C7:C8)</f>
        <v>643</v>
      </c>
      <c r="D9" s="15">
        <f t="shared" si="0"/>
        <v>497</v>
      </c>
      <c r="E9" s="15">
        <f t="shared" si="0"/>
        <v>462</v>
      </c>
      <c r="F9" s="15">
        <f t="shared" si="0"/>
        <v>499</v>
      </c>
      <c r="G9" s="15">
        <f t="shared" si="0"/>
        <v>109</v>
      </c>
      <c r="H9" s="15">
        <f t="shared" si="0"/>
        <v>713</v>
      </c>
      <c r="I9" s="15">
        <f t="shared" si="0"/>
        <v>858</v>
      </c>
    </row>
    <row r="10" spans="1:9" ht="12.75">
      <c r="A10" s="24"/>
      <c r="B10" s="13" t="s">
        <v>21</v>
      </c>
      <c r="C10" s="67">
        <v>-26</v>
      </c>
      <c r="D10" s="67">
        <v>16</v>
      </c>
      <c r="E10" s="67">
        <v>651</v>
      </c>
      <c r="F10" s="67">
        <v>353</v>
      </c>
      <c r="G10" s="67">
        <v>-371</v>
      </c>
      <c r="H10" s="67">
        <v>-79</v>
      </c>
      <c r="I10" s="67">
        <v>-100</v>
      </c>
    </row>
    <row r="11" spans="1:9" ht="12.75">
      <c r="A11" s="24"/>
      <c r="B11" s="37" t="s">
        <v>22</v>
      </c>
      <c r="C11" s="68">
        <v>-22</v>
      </c>
      <c r="D11" s="68">
        <v>-19</v>
      </c>
      <c r="E11" s="68">
        <v>-17</v>
      </c>
      <c r="F11" s="68">
        <v>-14</v>
      </c>
      <c r="G11" s="68">
        <v>-11</v>
      </c>
      <c r="H11" s="68">
        <v>-8</v>
      </c>
      <c r="I11" s="68">
        <v>-1</v>
      </c>
    </row>
    <row r="12" spans="1:9" ht="12.75">
      <c r="A12" s="24"/>
      <c r="B12" s="38" t="s">
        <v>23</v>
      </c>
      <c r="C12" s="67">
        <v>-238</v>
      </c>
      <c r="D12" s="67">
        <v>-128</v>
      </c>
      <c r="E12" s="67">
        <v>-457</v>
      </c>
      <c r="F12" s="67">
        <v>-168</v>
      </c>
      <c r="G12" s="67">
        <v>143</v>
      </c>
      <c r="H12" s="67">
        <v>-193</v>
      </c>
      <c r="I12" s="67">
        <v>-258</v>
      </c>
    </row>
    <row r="13" spans="1:9" ht="12.75">
      <c r="A13" s="24"/>
      <c r="B13" s="37" t="s">
        <v>24</v>
      </c>
      <c r="C13" s="68">
        <v>-21</v>
      </c>
      <c r="D13" s="68">
        <v>-33</v>
      </c>
      <c r="E13" s="68">
        <v>-60</v>
      </c>
      <c r="F13" s="68">
        <v>-120</v>
      </c>
      <c r="G13" s="68">
        <v>-124</v>
      </c>
      <c r="H13" s="68">
        <v>-124</v>
      </c>
      <c r="I13" s="68">
        <v>-122</v>
      </c>
    </row>
    <row r="14" spans="1:9" ht="12.75">
      <c r="A14" s="24"/>
      <c r="B14" s="38" t="s">
        <v>25</v>
      </c>
      <c r="C14" s="67">
        <v>1</v>
      </c>
      <c r="D14" s="67">
        <v>12</v>
      </c>
      <c r="E14" s="67">
        <v>36</v>
      </c>
      <c r="F14" s="67">
        <v>77</v>
      </c>
      <c r="G14" s="67">
        <v>-33</v>
      </c>
      <c r="H14" s="67">
        <v>49</v>
      </c>
      <c r="I14" s="67">
        <v>53</v>
      </c>
    </row>
    <row r="15" spans="1:9" ht="12.75">
      <c r="A15" s="24"/>
      <c r="B15" s="14" t="s">
        <v>26</v>
      </c>
      <c r="C15" s="51">
        <f aca="true" t="shared" si="1" ref="C15:I15">SUM(C9:C14)</f>
        <v>337</v>
      </c>
      <c r="D15" s="51">
        <f t="shared" si="1"/>
        <v>345</v>
      </c>
      <c r="E15" s="51">
        <f t="shared" si="1"/>
        <v>615</v>
      </c>
      <c r="F15" s="51">
        <f t="shared" si="1"/>
        <v>627</v>
      </c>
      <c r="G15" s="51">
        <f t="shared" si="1"/>
        <v>-287</v>
      </c>
      <c r="H15" s="51">
        <f t="shared" si="1"/>
        <v>358</v>
      </c>
      <c r="I15" s="51">
        <f t="shared" si="1"/>
        <v>430</v>
      </c>
    </row>
    <row r="16" spans="1:9" ht="12.75">
      <c r="A16" s="24"/>
      <c r="B16" s="38" t="s">
        <v>27</v>
      </c>
      <c r="C16" s="67">
        <v>-57</v>
      </c>
      <c r="D16" s="67">
        <v>-104</v>
      </c>
      <c r="E16" s="67">
        <v>-34</v>
      </c>
      <c r="F16" s="67">
        <v>-11</v>
      </c>
      <c r="G16" s="67">
        <v>-4</v>
      </c>
      <c r="H16" s="67">
        <v>-24</v>
      </c>
      <c r="I16" s="67">
        <v>-48</v>
      </c>
    </row>
    <row r="17" spans="1:9" ht="12.75">
      <c r="A17" s="24"/>
      <c r="B17" s="34" t="s">
        <v>28</v>
      </c>
      <c r="C17" s="51">
        <f aca="true" t="shared" si="2" ref="C17:I17">SUM(C15:C16)</f>
        <v>280</v>
      </c>
      <c r="D17" s="51">
        <f t="shared" si="2"/>
        <v>241</v>
      </c>
      <c r="E17" s="51">
        <f t="shared" si="2"/>
        <v>581</v>
      </c>
      <c r="F17" s="51">
        <f t="shared" si="2"/>
        <v>616</v>
      </c>
      <c r="G17" s="51">
        <f t="shared" si="2"/>
        <v>-291</v>
      </c>
      <c r="H17" s="51">
        <f t="shared" si="2"/>
        <v>334</v>
      </c>
      <c r="I17" s="51">
        <f t="shared" si="2"/>
        <v>382</v>
      </c>
    </row>
    <row r="18" spans="1:9" ht="12.75">
      <c r="A18" s="24"/>
      <c r="B18" s="34"/>
      <c r="C18" s="34"/>
      <c r="D18" s="34"/>
      <c r="E18" s="35"/>
      <c r="F18" s="35"/>
      <c r="G18" s="35"/>
      <c r="H18" s="35"/>
      <c r="I18" s="35"/>
    </row>
    <row r="19" spans="1:9" ht="12.75">
      <c r="A19" s="46"/>
      <c r="B19" s="72" t="s">
        <v>70</v>
      </c>
      <c r="C19" s="47"/>
      <c r="D19" s="47"/>
      <c r="E19" s="35"/>
      <c r="F19" s="35"/>
      <c r="G19" s="35"/>
      <c r="H19" s="35"/>
      <c r="I19" s="35"/>
    </row>
    <row r="20" spans="1:9" ht="12.75">
      <c r="A20" s="23"/>
      <c r="B20" s="72" t="s">
        <v>71</v>
      </c>
      <c r="C20" s="47"/>
      <c r="D20" s="47"/>
      <c r="E20" s="35"/>
      <c r="F20" s="35"/>
      <c r="G20" s="35"/>
      <c r="H20" s="35"/>
      <c r="I20" s="35"/>
    </row>
    <row r="21" spans="1:9" ht="12.75">
      <c r="A21" s="24"/>
      <c r="B21" s="34"/>
      <c r="C21" s="34"/>
      <c r="D21" s="34"/>
      <c r="E21" s="35"/>
      <c r="F21" s="35"/>
      <c r="G21" s="35"/>
      <c r="H21" s="35"/>
      <c r="I21" s="35"/>
    </row>
    <row r="22" spans="1:10" ht="12.75">
      <c r="A22" s="24"/>
      <c r="B22" s="25" t="s">
        <v>1</v>
      </c>
      <c r="C22" s="25"/>
      <c r="D22" s="25"/>
      <c r="E22" s="25"/>
      <c r="F22" s="25"/>
      <c r="G22" s="25"/>
      <c r="H22" s="25"/>
      <c r="I22" s="32"/>
      <c r="J22" s="32"/>
    </row>
    <row r="23" spans="1:10" ht="12.75">
      <c r="A23" s="24"/>
      <c r="B23" s="33"/>
      <c r="C23" s="33"/>
      <c r="D23" s="33"/>
      <c r="E23" s="33"/>
      <c r="F23" s="33"/>
      <c r="G23" s="33"/>
      <c r="H23" s="33"/>
      <c r="I23" s="16"/>
      <c r="J23" s="16"/>
    </row>
  </sheetData>
  <mergeCells count="3">
    <mergeCell ref="B1:J1"/>
    <mergeCell ref="B2:J2"/>
    <mergeCell ref="B3:J3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2" defaultRowHeight="12.75"/>
  <cols>
    <col min="1" max="1" width="1.83203125" style="0" customWidth="1"/>
    <col min="2" max="2" width="32.83203125" style="0" customWidth="1"/>
    <col min="3" max="3" width="19.33203125" style="0" customWidth="1"/>
    <col min="4" max="10" width="13.83203125" style="0" customWidth="1"/>
  </cols>
  <sheetData>
    <row r="1" spans="1:10" ht="12.75">
      <c r="A1" s="24"/>
      <c r="B1" s="92" t="s">
        <v>29</v>
      </c>
      <c r="C1" s="92"/>
      <c r="D1" s="92"/>
      <c r="E1" s="92"/>
      <c r="F1" s="92"/>
      <c r="G1" s="92"/>
      <c r="H1" s="92"/>
      <c r="I1" s="92"/>
      <c r="J1" s="92"/>
    </row>
    <row r="2" spans="1:10" ht="12.75">
      <c r="A2" s="24"/>
      <c r="B2" s="99"/>
      <c r="C2" s="99"/>
      <c r="D2" s="99"/>
      <c r="E2" s="99"/>
      <c r="F2" s="99"/>
      <c r="G2" s="99"/>
      <c r="H2" s="99"/>
      <c r="I2" s="99"/>
      <c r="J2" s="99"/>
    </row>
    <row r="3" spans="1:10" ht="12.75">
      <c r="A3" s="24"/>
      <c r="B3" s="98" t="s">
        <v>1</v>
      </c>
      <c r="C3" s="98"/>
      <c r="D3" s="88">
        <v>36160</v>
      </c>
      <c r="E3" s="88">
        <v>36525</v>
      </c>
      <c r="F3" s="88">
        <v>36891</v>
      </c>
      <c r="G3" s="88">
        <v>37256</v>
      </c>
      <c r="H3" s="88">
        <v>37621</v>
      </c>
      <c r="I3" s="88">
        <v>37986</v>
      </c>
      <c r="J3" s="88">
        <v>38352</v>
      </c>
    </row>
    <row r="4" spans="1:10" ht="12.75">
      <c r="A4" s="24"/>
      <c r="B4" s="98"/>
      <c r="C4" s="98"/>
      <c r="D4" s="15" t="s">
        <v>2</v>
      </c>
      <c r="E4" s="15" t="s">
        <v>2</v>
      </c>
      <c r="F4" s="15" t="s">
        <v>2</v>
      </c>
      <c r="G4" s="15" t="s">
        <v>2</v>
      </c>
      <c r="H4" s="15" t="s">
        <v>2</v>
      </c>
      <c r="I4" s="15" t="s">
        <v>2</v>
      </c>
      <c r="J4" s="15" t="s">
        <v>2</v>
      </c>
    </row>
    <row r="5" spans="1:10" ht="21.75">
      <c r="A5" s="24"/>
      <c r="B5" s="14" t="s">
        <v>30</v>
      </c>
      <c r="C5" s="3" t="s">
        <v>31</v>
      </c>
      <c r="D5" s="75">
        <v>526</v>
      </c>
      <c r="E5" s="75">
        <v>553</v>
      </c>
      <c r="F5" s="75">
        <v>696</v>
      </c>
      <c r="G5" s="75">
        <v>571</v>
      </c>
      <c r="H5" s="75">
        <v>595</v>
      </c>
      <c r="I5" s="75">
        <v>813</v>
      </c>
      <c r="J5" s="75">
        <v>1015</v>
      </c>
    </row>
    <row r="6" spans="1:10" ht="12.75">
      <c r="A6" s="24"/>
      <c r="B6" s="100" t="s">
        <v>32</v>
      </c>
      <c r="C6" s="100"/>
      <c r="D6" s="75">
        <v>-340</v>
      </c>
      <c r="E6" s="75">
        <v>327</v>
      </c>
      <c r="F6" s="75">
        <v>171</v>
      </c>
      <c r="G6" s="75">
        <v>135</v>
      </c>
      <c r="H6" s="75">
        <v>224</v>
      </c>
      <c r="I6" s="75">
        <v>427</v>
      </c>
      <c r="J6" s="75">
        <v>288</v>
      </c>
    </row>
    <row r="7" spans="1:10" ht="12.75">
      <c r="A7" s="24"/>
      <c r="B7" s="12" t="s">
        <v>33</v>
      </c>
      <c r="C7" s="17" t="s">
        <v>34</v>
      </c>
      <c r="D7" s="76">
        <f aca="true" t="shared" si="0" ref="D7:J7">SUM(D5:D6)</f>
        <v>186</v>
      </c>
      <c r="E7" s="76">
        <f t="shared" si="0"/>
        <v>880</v>
      </c>
      <c r="F7" s="76">
        <f t="shared" si="0"/>
        <v>867</v>
      </c>
      <c r="G7" s="76">
        <f t="shared" si="0"/>
        <v>706</v>
      </c>
      <c r="H7" s="76">
        <f t="shared" si="0"/>
        <v>819</v>
      </c>
      <c r="I7" s="76">
        <f t="shared" si="0"/>
        <v>1240</v>
      </c>
      <c r="J7" s="76">
        <f t="shared" si="0"/>
        <v>1303</v>
      </c>
    </row>
    <row r="8" spans="1:10" ht="12.75">
      <c r="A8" s="24"/>
      <c r="B8" s="24" t="s">
        <v>1</v>
      </c>
      <c r="C8" s="24"/>
      <c r="D8" s="24"/>
      <c r="E8" s="24"/>
      <c r="F8" s="24"/>
      <c r="G8" s="24"/>
      <c r="H8" s="24"/>
      <c r="I8" s="24"/>
      <c r="J8" s="24"/>
    </row>
    <row r="9" spans="1:10" ht="12.75">
      <c r="A9" s="24"/>
      <c r="B9" s="12" t="s">
        <v>35</v>
      </c>
      <c r="C9" s="78" t="s">
        <v>38</v>
      </c>
      <c r="D9" s="77">
        <f>SUM(D10:D11)</f>
        <v>-688</v>
      </c>
      <c r="E9" s="77">
        <f aca="true" t="shared" si="1" ref="E9:J9">SUM(E10:E11)</f>
        <v>-1268</v>
      </c>
      <c r="F9" s="77">
        <f t="shared" si="1"/>
        <v>-1789</v>
      </c>
      <c r="G9" s="77">
        <f t="shared" si="1"/>
        <v>-1261</v>
      </c>
      <c r="H9" s="77">
        <f t="shared" si="1"/>
        <v>-2324</v>
      </c>
      <c r="I9" s="77">
        <f t="shared" si="1"/>
        <v>-905</v>
      </c>
      <c r="J9" s="77">
        <f t="shared" si="1"/>
        <v>-1491</v>
      </c>
    </row>
    <row r="10" spans="1:10" ht="12.75">
      <c r="A10" s="24"/>
      <c r="B10" s="36" t="s">
        <v>36</v>
      </c>
      <c r="C10" s="36"/>
      <c r="D10" s="74">
        <v>-309</v>
      </c>
      <c r="E10" s="74">
        <v>-453</v>
      </c>
      <c r="F10" s="74">
        <v>-422</v>
      </c>
      <c r="G10" s="74">
        <v>-628</v>
      </c>
      <c r="H10" s="74">
        <v>-611</v>
      </c>
      <c r="I10" s="74">
        <v>-653</v>
      </c>
      <c r="J10" s="74">
        <v>-908</v>
      </c>
    </row>
    <row r="11" spans="1:10" ht="12.75">
      <c r="A11" s="24"/>
      <c r="B11" s="97" t="s">
        <v>37</v>
      </c>
      <c r="C11" s="97"/>
      <c r="D11" s="74">
        <v>-379</v>
      </c>
      <c r="E11" s="74">
        <v>-815</v>
      </c>
      <c r="F11" s="74">
        <v>-1367</v>
      </c>
      <c r="G11" s="74">
        <v>-633</v>
      </c>
      <c r="H11" s="74">
        <v>-1713</v>
      </c>
      <c r="I11" s="74">
        <v>-252</v>
      </c>
      <c r="J11" s="74">
        <v>-583</v>
      </c>
    </row>
    <row r="12" spans="1:10" ht="12.75">
      <c r="A12" s="24"/>
      <c r="B12" s="24" t="s">
        <v>1</v>
      </c>
      <c r="C12" s="24"/>
      <c r="D12" s="24"/>
      <c r="E12" s="24"/>
      <c r="F12" s="24"/>
      <c r="G12" s="24"/>
      <c r="H12" s="24"/>
      <c r="I12" s="24"/>
      <c r="J12" s="24"/>
    </row>
    <row r="13" spans="1:10" ht="21.75">
      <c r="A13" s="24"/>
      <c r="B13" s="12" t="s">
        <v>39</v>
      </c>
      <c r="C13" s="17" t="s">
        <v>40</v>
      </c>
      <c r="D13" s="76">
        <v>255</v>
      </c>
      <c r="E13" s="76">
        <v>463</v>
      </c>
      <c r="F13" s="76">
        <v>1450</v>
      </c>
      <c r="G13" s="76">
        <v>364</v>
      </c>
      <c r="H13" s="76">
        <v>248</v>
      </c>
      <c r="I13" s="76">
        <v>312</v>
      </c>
      <c r="J13" s="76">
        <v>850</v>
      </c>
    </row>
    <row r="14" spans="1:10" ht="12.7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32.25">
      <c r="A15" s="24"/>
      <c r="B15" s="52" t="s">
        <v>67</v>
      </c>
      <c r="C15" s="17" t="s">
        <v>41</v>
      </c>
      <c r="D15" s="76"/>
      <c r="E15" s="76"/>
      <c r="F15" s="76">
        <v>-921</v>
      </c>
      <c r="G15" s="76">
        <v>247</v>
      </c>
      <c r="H15" s="76">
        <v>-63</v>
      </c>
      <c r="I15" s="76">
        <v>67</v>
      </c>
      <c r="J15" s="76">
        <v>-24</v>
      </c>
    </row>
    <row r="16" spans="1:10" ht="12.75">
      <c r="A16" s="24"/>
      <c r="B16" s="24" t="s">
        <v>1</v>
      </c>
      <c r="C16" s="24"/>
      <c r="D16" s="24"/>
      <c r="E16" s="24"/>
      <c r="F16" s="24"/>
      <c r="G16" s="24"/>
      <c r="H16" s="24"/>
      <c r="I16" s="24"/>
      <c r="J16" s="24"/>
    </row>
    <row r="17" spans="1:10" ht="12.75">
      <c r="A17" s="24"/>
      <c r="B17" s="34" t="s">
        <v>42</v>
      </c>
      <c r="C17" s="26" t="s">
        <v>43</v>
      </c>
      <c r="D17" s="75">
        <f aca="true" t="shared" si="2" ref="D17:J17">D9+D13+D15</f>
        <v>-433</v>
      </c>
      <c r="E17" s="75">
        <f t="shared" si="2"/>
        <v>-805</v>
      </c>
      <c r="F17" s="75">
        <f t="shared" si="2"/>
        <v>-1260</v>
      </c>
      <c r="G17" s="75">
        <f t="shared" si="2"/>
        <v>-650</v>
      </c>
      <c r="H17" s="75">
        <f t="shared" si="2"/>
        <v>-2139</v>
      </c>
      <c r="I17" s="75">
        <f t="shared" si="2"/>
        <v>-526</v>
      </c>
      <c r="J17" s="75">
        <f t="shared" si="2"/>
        <v>-665</v>
      </c>
    </row>
    <row r="18" spans="1:10" ht="12.75">
      <c r="A18" s="24"/>
      <c r="B18" s="24" t="s">
        <v>1</v>
      </c>
      <c r="C18" s="24"/>
      <c r="D18" s="24"/>
      <c r="E18" s="24"/>
      <c r="F18" s="24"/>
      <c r="G18" s="24"/>
      <c r="H18" s="24"/>
      <c r="I18" s="24"/>
      <c r="J18" s="24"/>
    </row>
    <row r="19" spans="1:10" ht="21.75">
      <c r="A19" s="24"/>
      <c r="B19" s="12" t="s">
        <v>44</v>
      </c>
      <c r="C19" s="17" t="s">
        <v>45</v>
      </c>
      <c r="D19" s="77">
        <f aca="true" t="shared" si="3" ref="D19:J19">D7+D17</f>
        <v>-247</v>
      </c>
      <c r="E19" s="77">
        <f t="shared" si="3"/>
        <v>75</v>
      </c>
      <c r="F19" s="77">
        <f t="shared" si="3"/>
        <v>-393</v>
      </c>
      <c r="G19" s="77">
        <f t="shared" si="3"/>
        <v>56</v>
      </c>
      <c r="H19" s="77">
        <f t="shared" si="3"/>
        <v>-1320</v>
      </c>
      <c r="I19" s="77">
        <f t="shared" si="3"/>
        <v>714</v>
      </c>
      <c r="J19" s="77">
        <f t="shared" si="3"/>
        <v>638</v>
      </c>
    </row>
    <row r="20" spans="1:9" ht="12.75">
      <c r="A20" s="24"/>
      <c r="B20" s="23" t="s">
        <v>1</v>
      </c>
      <c r="C20" s="23"/>
      <c r="D20" s="23"/>
      <c r="E20" s="23"/>
      <c r="F20" s="23"/>
      <c r="G20" s="23"/>
      <c r="H20" s="23"/>
      <c r="I20" s="23"/>
    </row>
    <row r="21" spans="1:10" ht="12.75">
      <c r="A21" s="46"/>
      <c r="B21" s="47" t="s">
        <v>70</v>
      </c>
      <c r="F21" s="35"/>
      <c r="G21" s="35"/>
      <c r="H21" s="35"/>
      <c r="I21" s="35"/>
      <c r="J21" s="35"/>
    </row>
    <row r="22" spans="1:10" ht="12.75">
      <c r="A22" s="23"/>
      <c r="B22" s="72" t="s">
        <v>71</v>
      </c>
      <c r="F22" s="35"/>
      <c r="G22" s="35"/>
      <c r="H22" s="35"/>
      <c r="I22" s="35"/>
      <c r="J22" s="35"/>
    </row>
  </sheetData>
  <mergeCells count="5">
    <mergeCell ref="B11:C11"/>
    <mergeCell ref="B3:C4"/>
    <mergeCell ref="B1:J1"/>
    <mergeCell ref="B2:J2"/>
    <mergeCell ref="B6:C6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J3" sqref="J3"/>
    </sheetView>
  </sheetViews>
  <sheetFormatPr defaultColWidth="12" defaultRowHeight="12.75"/>
  <cols>
    <col min="2" max="2" width="20.83203125" style="0" customWidth="1"/>
    <col min="3" max="3" width="12.5" style="0" customWidth="1"/>
    <col min="4" max="10" width="13.83203125" style="0" customWidth="1"/>
  </cols>
  <sheetData>
    <row r="1" spans="1:10" ht="12.75">
      <c r="A1" s="24"/>
      <c r="B1" s="92" t="s">
        <v>46</v>
      </c>
      <c r="C1" s="92"/>
      <c r="D1" s="92"/>
      <c r="E1" s="92"/>
      <c r="F1" s="92"/>
      <c r="G1" s="92"/>
      <c r="H1" s="92"/>
      <c r="I1" s="92"/>
      <c r="J1" s="92"/>
    </row>
    <row r="2" ht="12.75">
      <c r="A2" s="24"/>
    </row>
    <row r="3" spans="1:10" ht="12.75">
      <c r="A3" s="24"/>
      <c r="B3" t="s">
        <v>1</v>
      </c>
      <c r="D3" s="88">
        <v>36160</v>
      </c>
      <c r="E3" s="88">
        <v>36525</v>
      </c>
      <c r="F3" s="88">
        <v>36891</v>
      </c>
      <c r="G3" s="88">
        <v>37256</v>
      </c>
      <c r="H3" s="88">
        <v>37621</v>
      </c>
      <c r="I3" s="88">
        <v>37986</v>
      </c>
      <c r="J3" s="88">
        <v>38352</v>
      </c>
    </row>
    <row r="4" spans="1:10" ht="12.75">
      <c r="A4" s="24"/>
      <c r="D4" s="35" t="s">
        <v>2</v>
      </c>
      <c r="E4" s="35" t="s">
        <v>2</v>
      </c>
      <c r="F4" s="35" t="s">
        <v>2</v>
      </c>
      <c r="G4" s="35" t="s">
        <v>2</v>
      </c>
      <c r="H4" s="35" t="s">
        <v>2</v>
      </c>
      <c r="I4" s="35" t="s">
        <v>2</v>
      </c>
      <c r="J4" s="35" t="s">
        <v>2</v>
      </c>
    </row>
    <row r="5" spans="1:10" ht="12.75">
      <c r="A5" s="24"/>
      <c r="B5" s="103" t="s">
        <v>47</v>
      </c>
      <c r="C5" s="103"/>
      <c r="D5" s="13">
        <v>4118</v>
      </c>
      <c r="E5" s="13">
        <v>5050</v>
      </c>
      <c r="F5" s="13">
        <v>7599</v>
      </c>
      <c r="G5" s="5">
        <v>8861</v>
      </c>
      <c r="H5" s="5">
        <v>9931</v>
      </c>
      <c r="I5" s="5">
        <v>9446</v>
      </c>
      <c r="J5" s="5">
        <v>9198</v>
      </c>
    </row>
    <row r="6" spans="1:10" ht="12.75">
      <c r="A6" s="24"/>
      <c r="B6" s="98" t="s">
        <v>48</v>
      </c>
      <c r="C6" s="98"/>
      <c r="D6" s="1">
        <v>5736</v>
      </c>
      <c r="E6" s="1">
        <v>8497</v>
      </c>
      <c r="F6" s="1">
        <v>8711</v>
      </c>
      <c r="G6" s="7">
        <v>9152</v>
      </c>
      <c r="H6" s="7">
        <v>8239</v>
      </c>
      <c r="I6" s="7">
        <v>8511</v>
      </c>
      <c r="J6" s="7">
        <v>9838</v>
      </c>
    </row>
    <row r="7" spans="1:10" ht="12.75">
      <c r="A7" s="24"/>
      <c r="B7" s="104" t="s">
        <v>49</v>
      </c>
      <c r="C7" s="104"/>
      <c r="D7" s="20">
        <v>1606</v>
      </c>
      <c r="E7" s="20">
        <v>2025</v>
      </c>
      <c r="F7" s="20">
        <v>3229</v>
      </c>
      <c r="G7" s="21">
        <v>3003</v>
      </c>
      <c r="H7" s="21">
        <v>2443</v>
      </c>
      <c r="I7" s="21">
        <v>2650</v>
      </c>
      <c r="J7" s="21">
        <v>3376</v>
      </c>
    </row>
    <row r="8" spans="1:10" ht="21" customHeight="1">
      <c r="A8" s="24"/>
      <c r="B8" s="98" t="s">
        <v>50</v>
      </c>
      <c r="C8" s="98"/>
      <c r="D8" s="1">
        <v>2862</v>
      </c>
      <c r="E8" s="1">
        <v>3234</v>
      </c>
      <c r="F8" s="1">
        <v>4305</v>
      </c>
      <c r="G8" s="7">
        <v>4744</v>
      </c>
      <c r="H8" s="7">
        <v>4330</v>
      </c>
      <c r="I8" s="7">
        <v>4552</v>
      </c>
      <c r="J8" s="7">
        <v>4721</v>
      </c>
    </row>
    <row r="9" spans="1:10" ht="21" customHeight="1">
      <c r="A9" s="24"/>
      <c r="B9" s="103" t="s">
        <v>51</v>
      </c>
      <c r="C9" s="103"/>
      <c r="D9" s="13">
        <v>315</v>
      </c>
      <c r="E9" s="13">
        <v>301</v>
      </c>
      <c r="F9" s="13">
        <v>298</v>
      </c>
      <c r="G9" s="8">
        <v>294</v>
      </c>
      <c r="H9" s="8">
        <v>292</v>
      </c>
      <c r="I9" s="8">
        <v>290</v>
      </c>
      <c r="J9" s="8">
        <v>287</v>
      </c>
    </row>
    <row r="10" spans="1:10" ht="12.75">
      <c r="A10" s="24"/>
      <c r="B10" s="98" t="s">
        <v>52</v>
      </c>
      <c r="C10" s="98"/>
      <c r="D10" s="1">
        <v>1283</v>
      </c>
      <c r="E10" s="1">
        <v>1832</v>
      </c>
      <c r="F10" s="1">
        <v>2490</v>
      </c>
      <c r="G10" s="7">
        <v>2369</v>
      </c>
      <c r="H10" s="7">
        <v>2361</v>
      </c>
      <c r="I10" s="7">
        <v>2201</v>
      </c>
      <c r="J10" s="7">
        <v>2214</v>
      </c>
    </row>
    <row r="11" spans="1:10" ht="12.75">
      <c r="A11" s="24"/>
      <c r="B11" s="103" t="s">
        <v>53</v>
      </c>
      <c r="C11" s="103"/>
      <c r="D11" s="13">
        <v>5394</v>
      </c>
      <c r="E11" s="13">
        <v>8180</v>
      </c>
      <c r="F11" s="13">
        <v>9217</v>
      </c>
      <c r="G11" s="5">
        <v>10606</v>
      </c>
      <c r="H11" s="5">
        <v>11187</v>
      </c>
      <c r="I11" s="5">
        <v>10914</v>
      </c>
      <c r="J11" s="5">
        <v>11814</v>
      </c>
    </row>
    <row r="12" spans="1:10" ht="12.75">
      <c r="A12" s="24"/>
      <c r="B12" s="101" t="s">
        <v>54</v>
      </c>
      <c r="C12" s="101"/>
      <c r="D12" s="18">
        <v>1163</v>
      </c>
      <c r="E12" s="18">
        <v>1688</v>
      </c>
      <c r="F12" s="18">
        <v>2500</v>
      </c>
      <c r="G12" s="19">
        <v>2778</v>
      </c>
      <c r="H12" s="19">
        <v>3832</v>
      </c>
      <c r="I12" s="19">
        <v>3529</v>
      </c>
      <c r="J12" s="19">
        <v>3763</v>
      </c>
    </row>
    <row r="13" spans="1:10" ht="12.75">
      <c r="A13" s="24"/>
      <c r="B13" s="102" t="s">
        <v>6</v>
      </c>
      <c r="C13" s="102"/>
      <c r="D13" s="11">
        <f aca="true" t="shared" si="0" ref="D13:J13">+D5+D6</f>
        <v>9854</v>
      </c>
      <c r="E13" s="11">
        <f t="shared" si="0"/>
        <v>13547</v>
      </c>
      <c r="F13" s="11">
        <f t="shared" si="0"/>
        <v>16310</v>
      </c>
      <c r="G13" s="11">
        <f t="shared" si="0"/>
        <v>18013</v>
      </c>
      <c r="H13" s="11">
        <f t="shared" si="0"/>
        <v>18170</v>
      </c>
      <c r="I13" s="11">
        <f t="shared" si="0"/>
        <v>17957</v>
      </c>
      <c r="J13" s="11">
        <f t="shared" si="0"/>
        <v>19036</v>
      </c>
    </row>
    <row r="14" spans="1:2" ht="12.75">
      <c r="A14" s="24"/>
      <c r="B14" t="s">
        <v>1</v>
      </c>
    </row>
    <row r="15" ht="12.75">
      <c r="G15" s="39"/>
    </row>
  </sheetData>
  <mergeCells count="10">
    <mergeCell ref="B5:C5"/>
    <mergeCell ref="B1:J1"/>
    <mergeCell ref="B6:C6"/>
    <mergeCell ref="B7:C7"/>
    <mergeCell ref="B12:C12"/>
    <mergeCell ref="B13:C13"/>
    <mergeCell ref="B8:C8"/>
    <mergeCell ref="B9:C9"/>
    <mergeCell ref="B10:C10"/>
    <mergeCell ref="B11:C11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workbookViewId="0" topLeftCell="A1">
      <selection activeCell="A1" sqref="A1:O1"/>
    </sheetView>
  </sheetViews>
  <sheetFormatPr defaultColWidth="12" defaultRowHeight="12.75"/>
  <cols>
    <col min="1" max="1" width="38.66015625" style="56" customWidth="1"/>
    <col min="2" max="16384" width="12" style="56" customWidth="1"/>
  </cols>
  <sheetData>
    <row r="1" spans="1:15" ht="15.75" customHeight="1">
      <c r="A1" s="109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3" ht="15.7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2.7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12.75">
      <c r="A6" s="59" t="s">
        <v>1</v>
      </c>
      <c r="B6" s="105">
        <v>1998</v>
      </c>
      <c r="C6" s="105"/>
      <c r="D6" s="105">
        <v>1999</v>
      </c>
      <c r="E6" s="105"/>
      <c r="F6" s="105">
        <v>2000</v>
      </c>
      <c r="G6" s="105"/>
      <c r="H6" s="105">
        <v>2001</v>
      </c>
      <c r="I6" s="105"/>
      <c r="J6" s="105">
        <v>2002</v>
      </c>
      <c r="K6" s="105"/>
      <c r="L6" s="105">
        <v>2003</v>
      </c>
      <c r="M6" s="105"/>
      <c r="N6" s="105">
        <v>2004</v>
      </c>
      <c r="O6" s="105"/>
    </row>
    <row r="7" spans="1:16" ht="12.75">
      <c r="A7" s="59"/>
      <c r="B7" s="105" t="s">
        <v>2</v>
      </c>
      <c r="C7" s="105"/>
      <c r="D7" s="105" t="s">
        <v>2</v>
      </c>
      <c r="E7" s="105"/>
      <c r="F7" s="105" t="s">
        <v>2</v>
      </c>
      <c r="G7" s="105"/>
      <c r="H7" s="105" t="s">
        <v>2</v>
      </c>
      <c r="I7" s="105"/>
      <c r="J7" s="105" t="s">
        <v>2</v>
      </c>
      <c r="K7" s="105"/>
      <c r="L7" s="105" t="s">
        <v>2</v>
      </c>
      <c r="M7" s="105"/>
      <c r="N7" s="105" t="s">
        <v>2</v>
      </c>
      <c r="O7" s="105"/>
      <c r="P7" s="62"/>
    </row>
    <row r="8" spans="1:16" ht="12.75">
      <c r="A8" s="59" t="s">
        <v>1</v>
      </c>
      <c r="B8" s="61" t="s">
        <v>55</v>
      </c>
      <c r="C8" s="84" t="s">
        <v>74</v>
      </c>
      <c r="D8" s="61" t="s">
        <v>55</v>
      </c>
      <c r="E8" s="84" t="s">
        <v>74</v>
      </c>
      <c r="F8" s="61" t="s">
        <v>55</v>
      </c>
      <c r="G8" s="84" t="s">
        <v>74</v>
      </c>
      <c r="H8" s="61" t="s">
        <v>55</v>
      </c>
      <c r="I8" s="84" t="s">
        <v>74</v>
      </c>
      <c r="J8" s="61" t="s">
        <v>55</v>
      </c>
      <c r="K8" s="84" t="s">
        <v>74</v>
      </c>
      <c r="L8" s="61" t="s">
        <v>55</v>
      </c>
      <c r="M8" s="84" t="s">
        <v>74</v>
      </c>
      <c r="N8" s="61" t="s">
        <v>55</v>
      </c>
      <c r="O8" s="84" t="s">
        <v>74</v>
      </c>
      <c r="P8" s="61"/>
    </row>
    <row r="9" spans="1:16" ht="12.75">
      <c r="A9" s="63" t="s">
        <v>56</v>
      </c>
      <c r="B9" s="106">
        <v>2.38</v>
      </c>
      <c r="C9" s="106">
        <v>2.26</v>
      </c>
      <c r="D9" s="106">
        <v>2</v>
      </c>
      <c r="E9" s="106">
        <v>1.91</v>
      </c>
      <c r="F9" s="106">
        <v>4.51</v>
      </c>
      <c r="G9" s="106">
        <v>4.3</v>
      </c>
      <c r="H9" s="106">
        <v>4.59</v>
      </c>
      <c r="I9" s="106">
        <v>4.41</v>
      </c>
      <c r="J9" s="108">
        <v>-2.16</v>
      </c>
      <c r="K9" s="108">
        <f>+J9</f>
        <v>-2.16</v>
      </c>
      <c r="L9" s="106">
        <v>2.47</v>
      </c>
      <c r="M9" s="106">
        <v>2.42</v>
      </c>
      <c r="N9" s="106">
        <v>2.82</v>
      </c>
      <c r="O9" s="106">
        <v>2.7</v>
      </c>
      <c r="P9" s="62"/>
    </row>
    <row r="10" spans="1:16" ht="12.75">
      <c r="A10" s="63" t="s">
        <v>57</v>
      </c>
      <c r="B10" s="106"/>
      <c r="C10" s="106"/>
      <c r="D10" s="106"/>
      <c r="E10" s="106"/>
      <c r="F10" s="106"/>
      <c r="G10" s="106"/>
      <c r="H10" s="106"/>
      <c r="I10" s="106"/>
      <c r="J10" s="108"/>
      <c r="K10" s="108"/>
      <c r="L10" s="106"/>
      <c r="M10" s="106"/>
      <c r="N10" s="106"/>
      <c r="O10" s="106"/>
      <c r="P10" s="62"/>
    </row>
    <row r="11" spans="1:16" ht="12.75">
      <c r="A11" s="64" t="s">
        <v>58</v>
      </c>
      <c r="B11" s="66">
        <v>16.51</v>
      </c>
      <c r="C11" s="66">
        <v>15.67</v>
      </c>
      <c r="D11" s="66">
        <v>19.27</v>
      </c>
      <c r="E11" s="66">
        <v>18.37</v>
      </c>
      <c r="F11" s="66">
        <v>28.8</v>
      </c>
      <c r="G11" s="66">
        <v>27.46</v>
      </c>
      <c r="H11" s="66">
        <v>30.63</v>
      </c>
      <c r="I11" s="66">
        <v>29.08</v>
      </c>
      <c r="J11" s="66">
        <v>27.32</v>
      </c>
      <c r="K11" s="66">
        <v>27.31</v>
      </c>
      <c r="L11" s="66">
        <v>28.75</v>
      </c>
      <c r="M11" s="66">
        <v>28.86</v>
      </c>
      <c r="N11" s="66">
        <v>29.71</v>
      </c>
      <c r="O11" s="66">
        <v>30.66</v>
      </c>
      <c r="P11" s="62"/>
    </row>
    <row r="12" spans="1:15" ht="12.75">
      <c r="A12" s="63" t="s">
        <v>59</v>
      </c>
      <c r="B12" s="65">
        <v>4.45</v>
      </c>
      <c r="C12" s="65">
        <v>4.24</v>
      </c>
      <c r="D12" s="65">
        <v>5.15</v>
      </c>
      <c r="E12" s="65">
        <v>4.91</v>
      </c>
      <c r="F12" s="65">
        <v>5.4</v>
      </c>
      <c r="G12" s="65">
        <v>5.15</v>
      </c>
      <c r="H12" s="65">
        <v>4.26</v>
      </c>
      <c r="I12" s="65">
        <v>4.04</v>
      </c>
      <c r="J12" s="65">
        <v>4.41</v>
      </c>
      <c r="K12" s="65">
        <v>4.34</v>
      </c>
      <c r="L12" s="65">
        <v>6.02</v>
      </c>
      <c r="M12" s="65">
        <v>5.88</v>
      </c>
      <c r="N12" s="65">
        <v>7.48</v>
      </c>
      <c r="O12" s="65">
        <v>7.13</v>
      </c>
    </row>
    <row r="13" spans="1:15" ht="12.75">
      <c r="A13" s="64" t="s">
        <v>60</v>
      </c>
      <c r="B13" s="107">
        <v>36.21</v>
      </c>
      <c r="C13" s="107"/>
      <c r="D13" s="107">
        <v>54</v>
      </c>
      <c r="E13" s="107"/>
      <c r="F13" s="107">
        <v>61.8</v>
      </c>
      <c r="G13" s="107"/>
      <c r="H13" s="107">
        <v>47</v>
      </c>
      <c r="I13" s="107"/>
      <c r="J13" s="107">
        <v>38.71</v>
      </c>
      <c r="K13" s="107"/>
      <c r="L13" s="107">
        <v>45.77</v>
      </c>
      <c r="M13" s="107"/>
      <c r="N13" s="107">
        <v>53.1</v>
      </c>
      <c r="O13" s="107"/>
    </row>
    <row r="14" spans="1:15" ht="12.75">
      <c r="A14" s="63" t="s">
        <v>61</v>
      </c>
      <c r="B14" s="106">
        <v>0.78</v>
      </c>
      <c r="C14" s="106"/>
      <c r="D14" s="106">
        <v>0.78</v>
      </c>
      <c r="E14" s="106"/>
      <c r="F14" s="106">
        <v>0.78</v>
      </c>
      <c r="G14" s="106"/>
      <c r="H14" s="106">
        <v>0.82</v>
      </c>
      <c r="I14" s="106"/>
      <c r="J14" s="106">
        <v>0.82</v>
      </c>
      <c r="K14" s="106"/>
      <c r="L14" s="106">
        <v>0.9</v>
      </c>
      <c r="M14" s="106"/>
      <c r="N14" s="106"/>
      <c r="O14" s="106"/>
    </row>
    <row r="16" spans="1:13" ht="12.75" customHeight="1">
      <c r="A16" s="69" t="s">
        <v>75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</sheetData>
  <mergeCells count="43">
    <mergeCell ref="B13:C13"/>
    <mergeCell ref="B14:C14"/>
    <mergeCell ref="A1:O1"/>
    <mergeCell ref="B6:C6"/>
    <mergeCell ref="B7:C7"/>
    <mergeCell ref="B9:B10"/>
    <mergeCell ref="C9:C10"/>
    <mergeCell ref="F14:G14"/>
    <mergeCell ref="D6:E6"/>
    <mergeCell ref="D7:E7"/>
    <mergeCell ref="D9:D10"/>
    <mergeCell ref="E9:E10"/>
    <mergeCell ref="D13:E13"/>
    <mergeCell ref="D14:E14"/>
    <mergeCell ref="N14:O14"/>
    <mergeCell ref="H13:I13"/>
    <mergeCell ref="J13:K13"/>
    <mergeCell ref="L13:M13"/>
    <mergeCell ref="H14:I14"/>
    <mergeCell ref="J14:K14"/>
    <mergeCell ref="L14:M14"/>
    <mergeCell ref="N9:N10"/>
    <mergeCell ref="O9:O10"/>
    <mergeCell ref="G9:G10"/>
    <mergeCell ref="N13:O13"/>
    <mergeCell ref="F13:G13"/>
    <mergeCell ref="F9:F10"/>
    <mergeCell ref="I9:I10"/>
    <mergeCell ref="J9:J10"/>
    <mergeCell ref="K9:K10"/>
    <mergeCell ref="H9:H10"/>
    <mergeCell ref="L9:L10"/>
    <mergeCell ref="M9:M10"/>
    <mergeCell ref="H6:I6"/>
    <mergeCell ref="J6:K6"/>
    <mergeCell ref="L6:M6"/>
    <mergeCell ref="H7:I7"/>
    <mergeCell ref="J7:K7"/>
    <mergeCell ref="F6:G6"/>
    <mergeCell ref="F7:G7"/>
    <mergeCell ref="L7:M7"/>
    <mergeCell ref="N6:O6"/>
    <mergeCell ref="N7:O7"/>
  </mergeCells>
  <printOptions/>
  <pageMargins left="0.1968503937007874" right="0.1968503937007874" top="0.6692913385826772" bottom="0.984251968503937" header="0.5118110236220472" footer="0.5118110236220472"/>
  <pageSetup fitToHeight="1" fitToWidth="1"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A1" sqref="A1"/>
    </sheetView>
  </sheetViews>
  <sheetFormatPr defaultColWidth="12" defaultRowHeight="12.75"/>
  <cols>
    <col min="1" max="1" width="12" style="44" customWidth="1"/>
    <col min="2" max="2" width="18.16015625" style="44" customWidth="1"/>
    <col min="3" max="3" width="13.5" style="44" customWidth="1"/>
    <col min="4" max="16384" width="12" style="44" customWidth="1"/>
  </cols>
  <sheetData>
    <row r="2" ht="12.75">
      <c r="B2" s="45" t="s">
        <v>68</v>
      </c>
    </row>
    <row r="3" ht="12.75">
      <c r="B3" s="45"/>
    </row>
    <row r="4" ht="12.75">
      <c r="B4" s="45"/>
    </row>
    <row r="5" ht="12.75">
      <c r="B5" s="45"/>
    </row>
    <row r="6" ht="12.75">
      <c r="B6" s="45"/>
    </row>
    <row r="7" ht="12.75">
      <c r="B7" s="45"/>
    </row>
    <row r="8" spans="2:3" ht="12.75">
      <c r="B8" s="40">
        <v>36160</v>
      </c>
      <c r="C8" s="41">
        <v>415</v>
      </c>
    </row>
    <row r="9" spans="2:3" ht="12.75">
      <c r="B9" s="81">
        <v>36525</v>
      </c>
      <c r="C9" s="82">
        <v>322</v>
      </c>
    </row>
    <row r="10" spans="2:3" ht="13.5" customHeight="1">
      <c r="B10" s="40">
        <v>36891</v>
      </c>
      <c r="C10" s="41">
        <v>717</v>
      </c>
    </row>
    <row r="11" spans="2:3" ht="13.5" customHeight="1">
      <c r="B11" s="80">
        <v>37256</v>
      </c>
      <c r="C11" s="83">
        <v>219</v>
      </c>
    </row>
    <row r="12" spans="2:3" ht="13.5" customHeight="1">
      <c r="B12" s="42">
        <v>37621</v>
      </c>
      <c r="C12" s="43">
        <v>-1394</v>
      </c>
    </row>
    <row r="13" spans="2:3" ht="13.5" customHeight="1">
      <c r="B13" s="80">
        <v>37986</v>
      </c>
      <c r="C13" s="83">
        <v>-882</v>
      </c>
    </row>
    <row r="14" spans="2:3" ht="13.5" customHeight="1">
      <c r="B14" s="42">
        <v>38352</v>
      </c>
      <c r="C14" s="43">
        <v>-386</v>
      </c>
    </row>
    <row r="16" spans="1:2" ht="12.75">
      <c r="A16" s="48"/>
      <c r="B16" s="44" t="s">
        <v>69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15"/>
  <sheetViews>
    <sheetView workbookViewId="0" topLeftCell="A1">
      <selection activeCell="A1" sqref="A1"/>
    </sheetView>
  </sheetViews>
  <sheetFormatPr defaultColWidth="12" defaultRowHeight="12.75"/>
  <cols>
    <col min="1" max="1" width="12" style="44" customWidth="1"/>
    <col min="2" max="2" width="17.83203125" style="44" customWidth="1"/>
    <col min="3" max="3" width="18" style="44" customWidth="1"/>
    <col min="4" max="16384" width="12" style="44" customWidth="1"/>
  </cols>
  <sheetData>
    <row r="2" ht="12.75">
      <c r="B2" s="49" t="s">
        <v>63</v>
      </c>
    </row>
    <row r="3" ht="12.75">
      <c r="B3" s="49"/>
    </row>
    <row r="4" ht="12.75">
      <c r="B4" s="49" t="s">
        <v>62</v>
      </c>
    </row>
    <row r="6" ht="12.75">
      <c r="C6" s="50"/>
    </row>
    <row r="7" ht="12.75">
      <c r="C7" s="50"/>
    </row>
    <row r="8" spans="2:3" ht="12.75">
      <c r="B8" s="40">
        <v>36160</v>
      </c>
      <c r="C8" s="53">
        <v>119960374</v>
      </c>
    </row>
    <row r="9" spans="2:3" ht="12.75">
      <c r="B9" s="79">
        <v>36525</v>
      </c>
      <c r="C9" s="85">
        <v>122549229</v>
      </c>
    </row>
    <row r="10" spans="2:3" ht="12.75">
      <c r="B10" s="40">
        <v>36891</v>
      </c>
      <c r="C10" s="53">
        <v>137573338</v>
      </c>
    </row>
    <row r="11" spans="2:3" ht="12.75">
      <c r="B11" s="80">
        <v>37256</v>
      </c>
      <c r="C11" s="86">
        <v>138668672</v>
      </c>
    </row>
    <row r="12" spans="2:3" ht="12.75">
      <c r="B12" s="42">
        <v>37621</v>
      </c>
      <c r="C12" s="54">
        <v>139218004</v>
      </c>
    </row>
    <row r="13" spans="2:3" ht="12.75">
      <c r="B13" s="80">
        <v>37986</v>
      </c>
      <c r="C13" s="86">
        <v>139617199</v>
      </c>
    </row>
    <row r="14" spans="2:3" ht="12.75">
      <c r="B14" s="42">
        <v>38352</v>
      </c>
      <c r="C14" s="54">
        <v>140818685</v>
      </c>
    </row>
    <row r="15" ht="12.75">
      <c r="B15" s="4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LAGARDERE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lkentache</dc:creator>
  <cp:keywords/>
  <dc:description/>
  <cp:lastModifiedBy>elherondel</cp:lastModifiedBy>
  <cp:lastPrinted>2005-03-08T10:52:43Z</cp:lastPrinted>
  <dcterms:created xsi:type="dcterms:W3CDTF">2004-12-14T10:35:03Z</dcterms:created>
  <dcterms:modified xsi:type="dcterms:W3CDTF">2006-10-27T12:39:31Z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