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81" activeTab="0"/>
  </bookViews>
  <sheets>
    <sheet name="CA PAR POLES" sheetId="1" r:id="rId1"/>
    <sheet name="CA hors EADS PAR ZG" sheetId="2" r:id="rId2"/>
    <sheet name="CPT DE RT CONSO" sheetId="3" r:id="rId3"/>
    <sheet name="TABLEAU DE FINANCEMENT" sheetId="4" r:id="rId4"/>
    <sheet name="BILANS CONSO" sheetId="5" r:id="rId5"/>
  </sheets>
  <definedNames>
    <definedName name="_xlnm.Print_Area" localSheetId="4">'BILANS CONSO'!$B$1:$J$13</definedName>
    <definedName name="_xlnm.Print_Area" localSheetId="1">'CA hors EADS PAR ZG'!$B$1:$I$11</definedName>
    <definedName name="_xlnm.Print_Area" localSheetId="0">'CA PAR POLES'!$B$1:$I$10</definedName>
    <definedName name="_xlnm.Print_Area" localSheetId="2">'CPT DE RT CONSO'!$B$1:$I$18</definedName>
    <definedName name="_xlnm.Print_Area" localSheetId="3">'TABLEAU DE FINANCEMENT'!$B$1:$J$22</definedName>
  </definedNames>
  <calcPr fullCalcOnLoad="1"/>
</workbook>
</file>

<file path=xl/sharedStrings.xml><?xml version="1.0" encoding="utf-8"?>
<sst xmlns="http://schemas.openxmlformats.org/spreadsheetml/2006/main" count="136" uniqueCount="61">
  <si>
    <t>  </t>
  </si>
  <si>
    <t>MEuros</t>
  </si>
  <si>
    <t>Lagardère Media</t>
  </si>
  <si>
    <t>Automobile</t>
  </si>
  <si>
    <t>Total</t>
  </si>
  <si>
    <t>France</t>
  </si>
  <si>
    <t>Reste du monde</t>
  </si>
  <si>
    <t xml:space="preserve">Historique </t>
  </si>
  <si>
    <t>Chiffre d'affaires</t>
  </si>
  <si>
    <t>Résultat d'exploitation</t>
  </si>
  <si>
    <t>Résultat financier</t>
  </si>
  <si>
    <t>Résultat courant</t>
  </si>
  <si>
    <t>Résultat exceptionnel</t>
  </si>
  <si>
    <t>Rémunérations prioritaires</t>
  </si>
  <si>
    <t>Impôts</t>
  </si>
  <si>
    <t>Amortissements des écarts d'acq.</t>
  </si>
  <si>
    <t>Contribution des sociétés MEE</t>
  </si>
  <si>
    <t>Résultat net total</t>
  </si>
  <si>
    <t>Part des minoritaires</t>
  </si>
  <si>
    <t>Résultat net - Part du groupe</t>
  </si>
  <si>
    <t>Marge brute d'autofinancement</t>
  </si>
  <si>
    <t>(A)</t>
  </si>
  <si>
    <t>Variation du besoin en fonds de roulement</t>
  </si>
  <si>
    <t>Flux générés par l'activité</t>
  </si>
  <si>
    <t>(B)</t>
  </si>
  <si>
    <t>Investissements</t>
  </si>
  <si>
    <t>Incorporels et Corporels</t>
  </si>
  <si>
    <t>Financiers</t>
  </si>
  <si>
    <t>(C)</t>
  </si>
  <si>
    <t>(D)</t>
  </si>
  <si>
    <t>(E)</t>
  </si>
  <si>
    <t>Flux d'investissements</t>
  </si>
  <si>
    <t>(C)+(D)+(E)=(F)</t>
  </si>
  <si>
    <t>Fonds dégagés par les opérations</t>
  </si>
  <si>
    <t>(B)+(F)=(G)</t>
  </si>
  <si>
    <t>Actif immobilisé</t>
  </si>
  <si>
    <t>Actif circulant</t>
  </si>
  <si>
    <t>dont V.M.P. &amp; disponibilités</t>
  </si>
  <si>
    <t>Capitaux propres &amp; autres fonds propres</t>
  </si>
  <si>
    <t>Provisions pour risques &amp; charges</t>
  </si>
  <si>
    <t>Dettes</t>
  </si>
  <si>
    <t>dont financières</t>
  </si>
  <si>
    <t>(Augmentation) diminution des valeurs mobilières de placement</t>
  </si>
  <si>
    <t>1er sem 98</t>
  </si>
  <si>
    <t>1er sem 99</t>
  </si>
  <si>
    <t>1er sem 00</t>
  </si>
  <si>
    <t>1er sem 01</t>
  </si>
  <si>
    <t>Europe</t>
  </si>
  <si>
    <t>USA &amp; Canada</t>
  </si>
  <si>
    <t>Cessions ou diminutions de l'actif immobilisé *</t>
  </si>
  <si>
    <t>1er sem 00*</t>
  </si>
  <si>
    <t>Chiffres d'affaires - Répartition hors HAUTES TECHNOLOGIES / EADS</t>
  </si>
  <si>
    <t>1er sem 02</t>
  </si>
  <si>
    <t>1er sem 03</t>
  </si>
  <si>
    <t>1er sem 04</t>
  </si>
  <si>
    <t>Chiffres d'affaires - Répartition par zone géographique hors HAUTES TECHNOLOGIES / EADS</t>
  </si>
  <si>
    <t>Comptes de résultat consolidé hors HAUTES TECHNOLOGIES / EADS</t>
  </si>
  <si>
    <t>Bilan consolidé hors HAUTES TECHNOLOGIES / EADS</t>
  </si>
  <si>
    <t>Tableau de financement consolidé hors HAUTES TECHNOLOGIES / EADS</t>
  </si>
  <si>
    <t xml:space="preserve">         -</t>
  </si>
  <si>
    <t xml:space="preserve"> * Y compris, au 30 juin 2000, une provision pour impôt sur +value Club Internet  426 M€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</si>
</sst>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  <numFmt numFmtId="178" formatCode="#,##0.00;\(#,##0.00\)"/>
  </numFmts>
  <fonts count="10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3" fontId="1" fillId="3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 horizontal="right" vertical="top"/>
    </xf>
    <xf numFmtId="0" fontId="1" fillId="0" borderId="0" xfId="0" applyFont="1" applyFill="1" applyAlignment="1">
      <alignment/>
    </xf>
    <xf numFmtId="176" fontId="2" fillId="2" borderId="0" xfId="0" applyNumberFormat="1" applyFont="1" applyFill="1" applyAlignment="1">
      <alignment horizontal="right" wrapText="1"/>
    </xf>
    <xf numFmtId="0" fontId="2" fillId="3" borderId="0" xfId="0" applyFont="1" applyFill="1" applyAlignment="1" quotePrefix="1">
      <alignment horizontal="left" wrapText="1"/>
    </xf>
    <xf numFmtId="176" fontId="1" fillId="3" borderId="0" xfId="0" applyNumberFormat="1" applyFont="1" applyFill="1" applyAlignment="1">
      <alignment horizontal="right" wrapText="1"/>
    </xf>
    <xf numFmtId="176" fontId="1" fillId="2" borderId="0" xfId="0" applyNumberFormat="1" applyFont="1" applyFill="1" applyAlignment="1">
      <alignment horizontal="right" wrapText="1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wrapText="1"/>
    </xf>
    <xf numFmtId="176" fontId="2" fillId="2" borderId="0" xfId="0" applyNumberFormat="1" applyFont="1" applyFill="1" applyAlignment="1">
      <alignment wrapText="1"/>
    </xf>
    <xf numFmtId="176" fontId="2" fillId="3" borderId="0" xfId="0" applyNumberFormat="1" applyFont="1" applyFill="1" applyAlignment="1">
      <alignment horizontal="right" wrapText="1"/>
    </xf>
    <xf numFmtId="176" fontId="2" fillId="3" borderId="0" xfId="0" applyNumberFormat="1" applyFont="1" applyFill="1" applyAlignment="1">
      <alignment wrapText="1"/>
    </xf>
    <xf numFmtId="0" fontId="2" fillId="3" borderId="0" xfId="0" applyFont="1" applyFill="1" applyAlignment="1" quotePrefix="1">
      <alignment horizontal="center" wrapText="1"/>
    </xf>
    <xf numFmtId="0" fontId="2" fillId="0" borderId="0" xfId="0" applyFont="1" applyFill="1" applyAlignment="1" quotePrefix="1">
      <alignment horizontal="right" wrapText="1"/>
    </xf>
    <xf numFmtId="0" fontId="9" fillId="0" borderId="0" xfId="0" applyFont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0" fontId="9" fillId="0" borderId="0" xfId="0" applyFont="1" applyAlignment="1" quotePrefix="1">
      <alignment horizontal="left"/>
    </xf>
    <xf numFmtId="177" fontId="0" fillId="0" borderId="0" xfId="0" applyNumberFormat="1" applyAlignment="1">
      <alignment/>
    </xf>
    <xf numFmtId="3" fontId="1" fillId="3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left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 quotePrefix="1">
      <alignment horizontal="lef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33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95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9525</xdr:colOff>
      <xdr:row>113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411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12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95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67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18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670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43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43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43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098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SheetLayoutView="75" workbookViewId="0" topLeftCell="A1">
      <selection activeCell="A1" sqref="A1"/>
    </sheetView>
  </sheetViews>
  <sheetFormatPr defaultColWidth="12" defaultRowHeight="12.75"/>
  <cols>
    <col min="1" max="1" width="3.83203125" style="17" customWidth="1"/>
    <col min="2" max="2" width="35.83203125" style="0" customWidth="1"/>
    <col min="3" max="4" width="11.83203125" style="0" customWidth="1"/>
    <col min="6" max="6" width="11.83203125" style="0" customWidth="1"/>
  </cols>
  <sheetData>
    <row r="1" spans="1:6" ht="12.75">
      <c r="A1" s="18"/>
      <c r="B1" s="52"/>
      <c r="C1" s="52"/>
      <c r="D1" s="52"/>
      <c r="E1" s="52"/>
      <c r="F1" s="52"/>
    </row>
    <row r="2" spans="1:6" ht="12.75">
      <c r="A2" s="18"/>
      <c r="B2" s="46" t="s">
        <v>51</v>
      </c>
      <c r="C2" s="21"/>
      <c r="D2" s="21"/>
      <c r="E2" s="1"/>
      <c r="F2" s="1"/>
    </row>
    <row r="3" spans="1:6" ht="12.75">
      <c r="A3" s="18"/>
      <c r="B3" s="1"/>
      <c r="C3" s="1"/>
      <c r="D3" s="1"/>
      <c r="E3" s="1"/>
      <c r="F3" s="1"/>
    </row>
    <row r="4" spans="1:6" ht="12.75">
      <c r="A4" s="18"/>
      <c r="B4" s="1"/>
      <c r="C4" s="1"/>
      <c r="D4" s="1"/>
      <c r="E4" s="1"/>
      <c r="F4" s="1"/>
    </row>
    <row r="5" spans="1:9" ht="21.75">
      <c r="A5" s="18"/>
      <c r="B5" s="19" t="s">
        <v>0</v>
      </c>
      <c r="C5" s="25" t="s">
        <v>43</v>
      </c>
      <c r="D5" s="43" t="s">
        <v>44</v>
      </c>
      <c r="E5" s="43" t="s">
        <v>45</v>
      </c>
      <c r="F5" s="43" t="s">
        <v>46</v>
      </c>
      <c r="G5" s="43" t="s">
        <v>52</v>
      </c>
      <c r="H5" s="43" t="s">
        <v>53</v>
      </c>
      <c r="I5" s="43" t="s">
        <v>54</v>
      </c>
    </row>
    <row r="6" spans="1:9" ht="12.75">
      <c r="A6" s="18"/>
      <c r="B6" s="19"/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25" t="s">
        <v>1</v>
      </c>
    </row>
    <row r="7" spans="1:9" ht="12.75" customHeight="1">
      <c r="A7" s="18"/>
      <c r="B7" s="5" t="s">
        <v>2</v>
      </c>
      <c r="C7" s="6">
        <v>3006</v>
      </c>
      <c r="D7" s="6">
        <v>3244</v>
      </c>
      <c r="E7" s="6">
        <v>3503</v>
      </c>
      <c r="F7" s="6">
        <v>3631</v>
      </c>
      <c r="G7" s="6">
        <v>3906</v>
      </c>
      <c r="H7" s="6">
        <v>3861</v>
      </c>
      <c r="I7" s="6">
        <v>4060</v>
      </c>
    </row>
    <row r="8" spans="1:9" ht="12.75" customHeight="1">
      <c r="A8" s="18"/>
      <c r="B8" s="3" t="s">
        <v>3</v>
      </c>
      <c r="C8" s="4">
        <v>618</v>
      </c>
      <c r="D8" s="4">
        <v>628</v>
      </c>
      <c r="E8" s="4">
        <v>611</v>
      </c>
      <c r="F8" s="4">
        <v>618</v>
      </c>
      <c r="G8" s="4">
        <v>550</v>
      </c>
      <c r="H8" s="48" t="s">
        <v>59</v>
      </c>
      <c r="I8" s="48" t="s">
        <v>59</v>
      </c>
    </row>
    <row r="9" spans="1:9" ht="12.75" customHeight="1">
      <c r="A9" s="18"/>
      <c r="B9" s="22" t="s">
        <v>4</v>
      </c>
      <c r="C9" s="23">
        <f aca="true" t="shared" si="0" ref="C9:I9">SUM(C7:C8)</f>
        <v>3624</v>
      </c>
      <c r="D9" s="23">
        <f t="shared" si="0"/>
        <v>3872</v>
      </c>
      <c r="E9" s="23">
        <f t="shared" si="0"/>
        <v>4114</v>
      </c>
      <c r="F9" s="23">
        <f t="shared" si="0"/>
        <v>4249</v>
      </c>
      <c r="G9" s="23">
        <f t="shared" si="0"/>
        <v>4456</v>
      </c>
      <c r="H9" s="23">
        <f t="shared" si="0"/>
        <v>3861</v>
      </c>
      <c r="I9" s="23">
        <f t="shared" si="0"/>
        <v>4060</v>
      </c>
    </row>
    <row r="10" spans="1:6" s="17" customFormat="1" ht="12.75">
      <c r="A10" s="18"/>
      <c r="B10" s="19" t="s">
        <v>0</v>
      </c>
      <c r="C10" s="19"/>
      <c r="D10" s="19"/>
      <c r="E10" s="19"/>
      <c r="F10" s="19"/>
    </row>
    <row r="11" spans="3:6" ht="12.75">
      <c r="C11" s="29"/>
      <c r="D11" s="29"/>
      <c r="E11" s="29"/>
      <c r="F11" s="29"/>
    </row>
    <row r="12" ht="12.75"/>
    <row r="126" spans="1:6" ht="12.75" customHeight="1">
      <c r="A126" s="18"/>
      <c r="B126" s="50"/>
      <c r="C126" s="50"/>
      <c r="D126" s="50"/>
      <c r="E126" s="50"/>
      <c r="F126" s="50"/>
    </row>
    <row r="127" spans="1:6" ht="12.75">
      <c r="A127" s="18"/>
      <c r="B127" s="51"/>
      <c r="C127" s="51"/>
      <c r="D127" s="51"/>
      <c r="E127" s="51"/>
      <c r="F127" s="51"/>
    </row>
    <row r="128" spans="2:6" ht="12.75">
      <c r="B128" s="16"/>
      <c r="C128" s="16"/>
      <c r="D128" s="16"/>
      <c r="E128" s="16"/>
      <c r="F128" s="16"/>
    </row>
  </sheetData>
  <mergeCells count="3">
    <mergeCell ref="B126:F126"/>
    <mergeCell ref="B127:F127"/>
    <mergeCell ref="B1:F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E35" sqref="E35"/>
    </sheetView>
  </sheetViews>
  <sheetFormatPr defaultColWidth="12" defaultRowHeight="12.75"/>
  <cols>
    <col min="1" max="1" width="7.16015625" style="0" customWidth="1"/>
    <col min="2" max="2" width="32.5" style="0" customWidth="1"/>
    <col min="3" max="4" width="11.83203125" style="0" customWidth="1"/>
    <col min="6" max="6" width="11.83203125" style="0" customWidth="1"/>
  </cols>
  <sheetData>
    <row r="1" spans="1:9" ht="12.75">
      <c r="A1" s="18"/>
      <c r="B1" s="55" t="s">
        <v>55</v>
      </c>
      <c r="C1" s="56"/>
      <c r="D1" s="56"/>
      <c r="E1" s="56"/>
      <c r="F1" s="56"/>
      <c r="G1" s="56"/>
      <c r="H1" s="56"/>
      <c r="I1" s="56"/>
    </row>
    <row r="2" spans="1:6" ht="12.75">
      <c r="A2" s="18"/>
      <c r="B2" s="53"/>
      <c r="C2" s="53"/>
      <c r="D2" s="53"/>
      <c r="E2" s="53"/>
      <c r="F2" s="53"/>
    </row>
    <row r="3" spans="1:6" ht="12.75">
      <c r="A3" s="18"/>
      <c r="B3" s="19"/>
      <c r="C3" s="19"/>
      <c r="D3" s="19"/>
      <c r="E3" s="19"/>
      <c r="F3" s="19"/>
    </row>
    <row r="4" spans="1:9" ht="21.75">
      <c r="A4" s="18"/>
      <c r="B4" s="18" t="s">
        <v>0</v>
      </c>
      <c r="C4" s="25" t="s">
        <v>43</v>
      </c>
      <c r="D4" s="43" t="s">
        <v>44</v>
      </c>
      <c r="E4" s="43" t="s">
        <v>45</v>
      </c>
      <c r="F4" s="43" t="s">
        <v>46</v>
      </c>
      <c r="G4" s="43" t="s">
        <v>52</v>
      </c>
      <c r="H4" s="43" t="s">
        <v>53</v>
      </c>
      <c r="I4" s="43" t="s">
        <v>54</v>
      </c>
    </row>
    <row r="5" spans="1:9" ht="12.75">
      <c r="A5" s="18"/>
      <c r="B5" s="18"/>
      <c r="C5" s="25" t="s">
        <v>1</v>
      </c>
      <c r="D5" s="25" t="s">
        <v>1</v>
      </c>
      <c r="E5" s="25" t="s">
        <v>1</v>
      </c>
      <c r="F5" s="25" t="s">
        <v>1</v>
      </c>
      <c r="G5" s="25" t="s">
        <v>1</v>
      </c>
      <c r="H5" s="25" t="s">
        <v>1</v>
      </c>
      <c r="I5" s="25" t="s">
        <v>1</v>
      </c>
    </row>
    <row r="6" spans="1:9" ht="12.75">
      <c r="A6" s="18"/>
      <c r="B6" s="3" t="s">
        <v>5</v>
      </c>
      <c r="C6" s="4">
        <v>1568</v>
      </c>
      <c r="D6" s="4">
        <v>1588</v>
      </c>
      <c r="E6" s="4">
        <v>1614</v>
      </c>
      <c r="F6" s="4">
        <v>1830</v>
      </c>
      <c r="G6" s="4">
        <v>1872</v>
      </c>
      <c r="H6" s="4">
        <v>1648</v>
      </c>
      <c r="I6" s="4">
        <v>1716</v>
      </c>
    </row>
    <row r="7" spans="1:9" ht="12.75">
      <c r="A7" s="18"/>
      <c r="B7" s="5" t="s">
        <v>47</v>
      </c>
      <c r="C7" s="6">
        <v>1175</v>
      </c>
      <c r="D7" s="6">
        <v>1369</v>
      </c>
      <c r="E7" s="6">
        <v>1470</v>
      </c>
      <c r="F7" s="6">
        <v>1533</v>
      </c>
      <c r="G7" s="6">
        <v>1578</v>
      </c>
      <c r="H7" s="6">
        <v>1364</v>
      </c>
      <c r="I7" s="6">
        <v>1526</v>
      </c>
    </row>
    <row r="8" spans="1:9" ht="12.75">
      <c r="A8" s="18"/>
      <c r="B8" s="3" t="s">
        <v>48</v>
      </c>
      <c r="C8" s="4">
        <v>815</v>
      </c>
      <c r="D8" s="4">
        <v>802</v>
      </c>
      <c r="E8" s="4">
        <v>890</v>
      </c>
      <c r="F8" s="4">
        <v>756</v>
      </c>
      <c r="G8" s="4">
        <v>893</v>
      </c>
      <c r="H8" s="4">
        <v>753</v>
      </c>
      <c r="I8" s="4">
        <v>687</v>
      </c>
    </row>
    <row r="9" spans="1:9" ht="12.75">
      <c r="A9" s="18"/>
      <c r="B9" s="5" t="s">
        <v>6</v>
      </c>
      <c r="C9" s="7">
        <v>66</v>
      </c>
      <c r="D9" s="7">
        <v>113</v>
      </c>
      <c r="E9" s="7">
        <v>140</v>
      </c>
      <c r="F9" s="7">
        <v>130</v>
      </c>
      <c r="G9" s="7">
        <v>113</v>
      </c>
      <c r="H9" s="7">
        <v>96</v>
      </c>
      <c r="I9" s="7">
        <v>131</v>
      </c>
    </row>
    <row r="10" spans="1:9" ht="12.75">
      <c r="A10" s="18"/>
      <c r="B10" s="8" t="s">
        <v>4</v>
      </c>
      <c r="C10" s="9">
        <f aca="true" t="shared" si="0" ref="C10:I10">SUM(C6:C9)</f>
        <v>3624</v>
      </c>
      <c r="D10" s="9">
        <f t="shared" si="0"/>
        <v>3872</v>
      </c>
      <c r="E10" s="9">
        <f t="shared" si="0"/>
        <v>4114</v>
      </c>
      <c r="F10" s="9">
        <f t="shared" si="0"/>
        <v>4249</v>
      </c>
      <c r="G10" s="9">
        <f t="shared" si="0"/>
        <v>4456</v>
      </c>
      <c r="H10" s="9">
        <f t="shared" si="0"/>
        <v>3861</v>
      </c>
      <c r="I10" s="9">
        <f t="shared" si="0"/>
        <v>4060</v>
      </c>
    </row>
    <row r="11" spans="1:6" ht="12.75">
      <c r="A11" s="18"/>
      <c r="B11" s="19" t="s">
        <v>0</v>
      </c>
      <c r="C11" s="19"/>
      <c r="D11" s="19"/>
      <c r="E11" s="19"/>
      <c r="F11" s="19"/>
    </row>
    <row r="12" spans="1:6" ht="12.75">
      <c r="A12" s="30"/>
      <c r="B12" s="31"/>
      <c r="C12" s="31"/>
      <c r="D12" s="31"/>
      <c r="E12" s="19"/>
      <c r="F12" s="19"/>
    </row>
    <row r="13" spans="1:4" ht="12.75">
      <c r="A13" s="17"/>
      <c r="B13" s="37"/>
      <c r="C13" s="31"/>
      <c r="D13" s="31"/>
    </row>
    <row r="110" ht="12.75">
      <c r="A110" s="18"/>
    </row>
    <row r="114" spans="2:6" ht="12.75">
      <c r="B114" s="54"/>
      <c r="C114" s="54"/>
      <c r="D114" s="54"/>
      <c r="E114" s="54"/>
      <c r="F114" s="54"/>
    </row>
  </sheetData>
  <mergeCells count="3">
    <mergeCell ref="B2:F2"/>
    <mergeCell ref="B114:F114"/>
    <mergeCell ref="B1:I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33" sqref="E33:E34"/>
    </sheetView>
  </sheetViews>
  <sheetFormatPr defaultColWidth="12" defaultRowHeight="12.75"/>
  <cols>
    <col min="1" max="1" width="7" style="0" customWidth="1"/>
    <col min="2" max="2" width="35" style="0" customWidth="1"/>
    <col min="3" max="4" width="11.83203125" style="0" customWidth="1"/>
  </cols>
  <sheetData>
    <row r="1" spans="1:7" ht="12.75">
      <c r="A1" s="18"/>
      <c r="B1" s="56" t="s">
        <v>56</v>
      </c>
      <c r="C1" s="57"/>
      <c r="D1" s="57"/>
      <c r="E1" s="57"/>
      <c r="F1" s="57"/>
      <c r="G1" s="57"/>
    </row>
    <row r="2" spans="1:7" ht="12.75">
      <c r="A2" s="18"/>
      <c r="B2" s="58"/>
      <c r="C2" s="58"/>
      <c r="D2" s="58"/>
      <c r="E2" s="58"/>
      <c r="F2" s="58"/>
      <c r="G2" s="58"/>
    </row>
    <row r="3" spans="1:7" ht="12.75">
      <c r="A3" s="18"/>
      <c r="B3" s="59" t="s">
        <v>7</v>
      </c>
      <c r="C3" s="59"/>
      <c r="D3" s="59"/>
      <c r="E3" s="59"/>
      <c r="F3" s="59"/>
      <c r="G3" s="59"/>
    </row>
    <row r="4" spans="1:9" ht="21.75">
      <c r="A4" s="18"/>
      <c r="B4" s="18" t="s">
        <v>0</v>
      </c>
      <c r="C4" s="25" t="s">
        <v>43</v>
      </c>
      <c r="D4" s="43" t="s">
        <v>44</v>
      </c>
      <c r="E4" s="43" t="s">
        <v>45</v>
      </c>
      <c r="F4" s="43" t="s">
        <v>46</v>
      </c>
      <c r="G4" s="43" t="s">
        <v>52</v>
      </c>
      <c r="H4" s="43" t="s">
        <v>53</v>
      </c>
      <c r="I4" s="43" t="s">
        <v>54</v>
      </c>
    </row>
    <row r="5" spans="1:9" ht="12.75">
      <c r="A5" s="18"/>
      <c r="B5" s="18"/>
      <c r="C5" s="25" t="s">
        <v>1</v>
      </c>
      <c r="D5" s="25" t="s">
        <v>1</v>
      </c>
      <c r="E5" s="25" t="s">
        <v>1</v>
      </c>
      <c r="F5" s="25" t="s">
        <v>1</v>
      </c>
      <c r="G5" s="25" t="s">
        <v>1</v>
      </c>
      <c r="H5" s="25" t="s">
        <v>1</v>
      </c>
      <c r="I5" s="25" t="s">
        <v>1</v>
      </c>
    </row>
    <row r="6" spans="1:9" ht="12.75">
      <c r="A6" s="18"/>
      <c r="B6" s="10" t="s">
        <v>8</v>
      </c>
      <c r="C6" s="9">
        <v>3624</v>
      </c>
      <c r="D6" s="9">
        <v>3872</v>
      </c>
      <c r="E6" s="9">
        <v>4114</v>
      </c>
      <c r="F6" s="9">
        <v>4249</v>
      </c>
      <c r="G6" s="9">
        <v>4456</v>
      </c>
      <c r="H6" s="9">
        <v>3861</v>
      </c>
      <c r="I6" s="9">
        <v>4060</v>
      </c>
    </row>
    <row r="7" spans="1:9" ht="12.75">
      <c r="A7" s="18"/>
      <c r="B7" s="5" t="s">
        <v>9</v>
      </c>
      <c r="C7" s="7">
        <v>104</v>
      </c>
      <c r="D7" s="7">
        <v>150</v>
      </c>
      <c r="E7" s="7">
        <v>160</v>
      </c>
      <c r="F7" s="7">
        <v>168</v>
      </c>
      <c r="G7" s="7">
        <v>158</v>
      </c>
      <c r="H7" s="7">
        <v>163</v>
      </c>
      <c r="I7" s="7">
        <v>191</v>
      </c>
    </row>
    <row r="8" spans="1:9" ht="12.75">
      <c r="A8" s="18"/>
      <c r="B8" s="11" t="s">
        <v>10</v>
      </c>
      <c r="C8" s="34">
        <v>-4</v>
      </c>
      <c r="D8" s="34">
        <v>9</v>
      </c>
      <c r="E8" s="34">
        <v>-2</v>
      </c>
      <c r="F8" s="34">
        <v>31</v>
      </c>
      <c r="G8" s="34">
        <v>-156</v>
      </c>
      <c r="H8" s="34">
        <v>-15</v>
      </c>
      <c r="I8" s="34">
        <v>-21</v>
      </c>
    </row>
    <row r="9" spans="1:9" ht="12.75">
      <c r="A9" s="18"/>
      <c r="B9" s="12" t="s">
        <v>11</v>
      </c>
      <c r="C9" s="13">
        <f aca="true" t="shared" si="0" ref="C9:I9">SUM(C7:C8)</f>
        <v>100</v>
      </c>
      <c r="D9" s="13">
        <f t="shared" si="0"/>
        <v>159</v>
      </c>
      <c r="E9" s="13">
        <f t="shared" si="0"/>
        <v>158</v>
      </c>
      <c r="F9" s="13">
        <f t="shared" si="0"/>
        <v>199</v>
      </c>
      <c r="G9" s="13">
        <f t="shared" si="0"/>
        <v>2</v>
      </c>
      <c r="H9" s="13">
        <f t="shared" si="0"/>
        <v>148</v>
      </c>
      <c r="I9" s="13">
        <f t="shared" si="0"/>
        <v>170</v>
      </c>
    </row>
    <row r="10" spans="1:9" ht="12.75">
      <c r="A10" s="18"/>
      <c r="B10" s="11" t="s">
        <v>12</v>
      </c>
      <c r="C10" s="34">
        <v>-22</v>
      </c>
      <c r="D10" s="34">
        <v>81</v>
      </c>
      <c r="E10" s="34">
        <v>1128</v>
      </c>
      <c r="F10" s="34">
        <v>-54</v>
      </c>
      <c r="G10" s="34">
        <v>-16</v>
      </c>
      <c r="H10" s="34">
        <v>-1</v>
      </c>
      <c r="I10" s="34">
        <v>-6</v>
      </c>
    </row>
    <row r="11" spans="1:9" ht="12.75">
      <c r="A11" s="18"/>
      <c r="B11" s="27" t="s">
        <v>13</v>
      </c>
      <c r="C11" s="35">
        <v>-10</v>
      </c>
      <c r="D11" s="35">
        <v>-9</v>
      </c>
      <c r="E11" s="35">
        <v>-8</v>
      </c>
      <c r="F11" s="35">
        <v>-7</v>
      </c>
      <c r="G11" s="35">
        <v>-5</v>
      </c>
      <c r="H11" s="35">
        <v>-4</v>
      </c>
      <c r="I11" s="35">
        <v>-1</v>
      </c>
    </row>
    <row r="12" spans="1:9" ht="12.75">
      <c r="A12" s="18"/>
      <c r="B12" s="28" t="s">
        <v>14</v>
      </c>
      <c r="C12" s="34">
        <v>-36</v>
      </c>
      <c r="D12" s="34">
        <v>-42</v>
      </c>
      <c r="E12" s="34">
        <v>-505</v>
      </c>
      <c r="F12" s="34">
        <v>-26</v>
      </c>
      <c r="G12" s="34">
        <v>146</v>
      </c>
      <c r="H12" s="34">
        <v>-50</v>
      </c>
      <c r="I12" s="34">
        <v>-48</v>
      </c>
    </row>
    <row r="13" spans="1:9" ht="12.75">
      <c r="A13" s="18"/>
      <c r="B13" s="27" t="s">
        <v>15</v>
      </c>
      <c r="C13" s="35">
        <v>-9</v>
      </c>
      <c r="D13" s="35">
        <v>-12</v>
      </c>
      <c r="E13" s="35">
        <v>-16</v>
      </c>
      <c r="F13" s="35">
        <v>-37</v>
      </c>
      <c r="G13" s="35">
        <v>-39</v>
      </c>
      <c r="H13" s="35">
        <v>-39</v>
      </c>
      <c r="I13" s="35">
        <v>-39</v>
      </c>
    </row>
    <row r="14" spans="1:9" ht="12.75">
      <c r="A14" s="18"/>
      <c r="B14" s="28" t="s">
        <v>16</v>
      </c>
      <c r="C14" s="34">
        <v>2</v>
      </c>
      <c r="D14" s="34">
        <v>5</v>
      </c>
      <c r="E14" s="34">
        <v>3</v>
      </c>
      <c r="F14" s="34">
        <v>12</v>
      </c>
      <c r="G14" s="34">
        <v>12</v>
      </c>
      <c r="H14" s="34">
        <v>23</v>
      </c>
      <c r="I14" s="34">
        <v>32</v>
      </c>
    </row>
    <row r="15" spans="1:9" ht="12.75">
      <c r="A15" s="18"/>
      <c r="B15" s="12" t="s">
        <v>17</v>
      </c>
      <c r="C15" s="32">
        <f aca="true" t="shared" si="1" ref="C15:I15">SUM(C9:C14)</f>
        <v>25</v>
      </c>
      <c r="D15" s="32">
        <f t="shared" si="1"/>
        <v>182</v>
      </c>
      <c r="E15" s="32">
        <f t="shared" si="1"/>
        <v>760</v>
      </c>
      <c r="F15" s="32">
        <f t="shared" si="1"/>
        <v>87</v>
      </c>
      <c r="G15" s="32">
        <f t="shared" si="1"/>
        <v>100</v>
      </c>
      <c r="H15" s="32">
        <f t="shared" si="1"/>
        <v>77</v>
      </c>
      <c r="I15" s="32">
        <f t="shared" si="1"/>
        <v>108</v>
      </c>
    </row>
    <row r="16" spans="1:9" ht="12.75">
      <c r="A16" s="18"/>
      <c r="B16" s="28" t="s">
        <v>18</v>
      </c>
      <c r="C16" s="34">
        <v>-16</v>
      </c>
      <c r="D16" s="34">
        <v>-67</v>
      </c>
      <c r="E16" s="34">
        <v>-23</v>
      </c>
      <c r="F16" s="34">
        <v>-7</v>
      </c>
      <c r="G16" s="34">
        <v>-3</v>
      </c>
      <c r="H16" s="34">
        <v>-7</v>
      </c>
      <c r="I16" s="34">
        <v>-13</v>
      </c>
    </row>
    <row r="17" spans="1:9" ht="12.75">
      <c r="A17" s="18"/>
      <c r="B17" s="24" t="s">
        <v>19</v>
      </c>
      <c r="C17" s="32">
        <f aca="true" t="shared" si="2" ref="C17:I17">SUM(C15:C16)</f>
        <v>9</v>
      </c>
      <c r="D17" s="32">
        <f t="shared" si="2"/>
        <v>115</v>
      </c>
      <c r="E17" s="32">
        <f t="shared" si="2"/>
        <v>737</v>
      </c>
      <c r="F17" s="32">
        <f t="shared" si="2"/>
        <v>80</v>
      </c>
      <c r="G17" s="32">
        <f t="shared" si="2"/>
        <v>97</v>
      </c>
      <c r="H17" s="32">
        <f t="shared" si="2"/>
        <v>70</v>
      </c>
      <c r="I17" s="32">
        <f t="shared" si="2"/>
        <v>95</v>
      </c>
    </row>
  </sheetData>
  <mergeCells count="3">
    <mergeCell ref="B1:G1"/>
    <mergeCell ref="B2:G2"/>
    <mergeCell ref="B3:G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12" defaultRowHeight="12.75"/>
  <cols>
    <col min="1" max="1" width="1.83203125" style="0" customWidth="1"/>
    <col min="2" max="2" width="32.83203125" style="0" customWidth="1"/>
    <col min="3" max="3" width="19.33203125" style="0" customWidth="1"/>
    <col min="4" max="7" width="11.83203125" style="0" customWidth="1"/>
  </cols>
  <sheetData>
    <row r="1" spans="1:7" ht="12.75">
      <c r="A1" s="18"/>
      <c r="B1" s="56" t="s">
        <v>58</v>
      </c>
      <c r="C1" s="57"/>
      <c r="D1" s="57"/>
      <c r="E1" s="57"/>
      <c r="F1" s="57"/>
      <c r="G1" s="57"/>
    </row>
    <row r="2" spans="1:7" ht="12.75">
      <c r="A2" s="18"/>
      <c r="B2" s="62"/>
      <c r="C2" s="62"/>
      <c r="D2" s="62"/>
      <c r="E2" s="62"/>
      <c r="F2" s="62"/>
      <c r="G2" s="62"/>
    </row>
    <row r="3" spans="1:10" ht="21.75">
      <c r="A3" s="18"/>
      <c r="B3" s="61" t="s">
        <v>0</v>
      </c>
      <c r="C3" s="61"/>
      <c r="D3" s="25" t="s">
        <v>43</v>
      </c>
      <c r="E3" s="43" t="s">
        <v>44</v>
      </c>
      <c r="F3" s="43" t="s">
        <v>50</v>
      </c>
      <c r="G3" s="43" t="s">
        <v>46</v>
      </c>
      <c r="H3" s="43" t="s">
        <v>52</v>
      </c>
      <c r="I3" s="43" t="s">
        <v>53</v>
      </c>
      <c r="J3" s="43" t="s">
        <v>54</v>
      </c>
    </row>
    <row r="4" spans="1:10" ht="12.75">
      <c r="A4" s="18"/>
      <c r="B4" s="61"/>
      <c r="C4" s="61"/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</row>
    <row r="5" spans="1:11" ht="21.75">
      <c r="A5" s="18"/>
      <c r="B5" s="12" t="s">
        <v>20</v>
      </c>
      <c r="C5" s="2" t="s">
        <v>21</v>
      </c>
      <c r="D5" s="39">
        <f>208-87</f>
        <v>121</v>
      </c>
      <c r="E5" s="39">
        <v>201</v>
      </c>
      <c r="F5" s="39">
        <v>193</v>
      </c>
      <c r="G5" s="39">
        <v>-25</v>
      </c>
      <c r="H5" s="39">
        <v>142</v>
      </c>
      <c r="I5" s="39">
        <v>170</v>
      </c>
      <c r="J5" s="39">
        <v>222</v>
      </c>
      <c r="K5" s="47"/>
    </row>
    <row r="6" spans="1:10" ht="12.75">
      <c r="A6" s="18"/>
      <c r="B6" s="63" t="s">
        <v>22</v>
      </c>
      <c r="C6" s="63"/>
      <c r="D6" s="39">
        <f>-406+245</f>
        <v>-161</v>
      </c>
      <c r="E6" s="39">
        <v>-92</v>
      </c>
      <c r="F6" s="39">
        <v>53</v>
      </c>
      <c r="G6" s="39">
        <v>47</v>
      </c>
      <c r="H6" s="39">
        <v>-105</v>
      </c>
      <c r="I6" s="39">
        <v>-130</v>
      </c>
      <c r="J6" s="39">
        <v>-192</v>
      </c>
    </row>
    <row r="7" spans="1:10" ht="12.75">
      <c r="A7" s="18"/>
      <c r="B7" s="10" t="s">
        <v>23</v>
      </c>
      <c r="C7" s="14" t="s">
        <v>24</v>
      </c>
      <c r="D7" s="40">
        <f aca="true" t="shared" si="0" ref="D7:J7">SUM(D5:D6)</f>
        <v>-40</v>
      </c>
      <c r="E7" s="40">
        <f t="shared" si="0"/>
        <v>109</v>
      </c>
      <c r="F7" s="40">
        <f t="shared" si="0"/>
        <v>246</v>
      </c>
      <c r="G7" s="40">
        <f t="shared" si="0"/>
        <v>22</v>
      </c>
      <c r="H7" s="40">
        <f t="shared" si="0"/>
        <v>37</v>
      </c>
      <c r="I7" s="40">
        <f t="shared" si="0"/>
        <v>40</v>
      </c>
      <c r="J7" s="40">
        <f t="shared" si="0"/>
        <v>30</v>
      </c>
    </row>
    <row r="8" spans="1:10" ht="12.75">
      <c r="A8" s="18"/>
      <c r="B8" s="18" t="s">
        <v>0</v>
      </c>
      <c r="C8" s="18"/>
      <c r="D8" s="18"/>
      <c r="E8" s="18"/>
      <c r="F8" s="18"/>
      <c r="G8" s="18"/>
      <c r="H8" s="18"/>
      <c r="I8" s="18"/>
      <c r="J8" s="18"/>
    </row>
    <row r="9" spans="1:10" ht="12.75">
      <c r="A9" s="18"/>
      <c r="B9" s="10" t="s">
        <v>25</v>
      </c>
      <c r="C9" s="42" t="s">
        <v>28</v>
      </c>
      <c r="D9" s="41">
        <f aca="true" t="shared" si="1" ref="D9:J9">SUM(D10:D11)</f>
        <v>-202</v>
      </c>
      <c r="E9" s="41">
        <f t="shared" si="1"/>
        <v>-661</v>
      </c>
      <c r="F9" s="41">
        <f t="shared" si="1"/>
        <v>-183</v>
      </c>
      <c r="G9" s="41">
        <f t="shared" si="1"/>
        <v>-372</v>
      </c>
      <c r="H9" s="41">
        <f t="shared" si="1"/>
        <v>-195</v>
      </c>
      <c r="I9" s="41">
        <f t="shared" si="1"/>
        <v>-125</v>
      </c>
      <c r="J9" s="41">
        <f t="shared" si="1"/>
        <v>-273</v>
      </c>
    </row>
    <row r="10" spans="1:10" ht="12.75">
      <c r="A10" s="18"/>
      <c r="B10" s="26" t="s">
        <v>26</v>
      </c>
      <c r="C10" s="26"/>
      <c r="D10" s="38">
        <f>-131+28</f>
        <v>-103</v>
      </c>
      <c r="E10" s="38">
        <v>-131</v>
      </c>
      <c r="F10" s="38">
        <v>-135</v>
      </c>
      <c r="G10" s="38">
        <v>-108</v>
      </c>
      <c r="H10" s="38">
        <v>-125</v>
      </c>
      <c r="I10" s="38">
        <v>-108</v>
      </c>
      <c r="J10" s="38">
        <v>-193</v>
      </c>
    </row>
    <row r="11" spans="1:10" ht="12.75">
      <c r="A11" s="18"/>
      <c r="B11" s="60" t="s">
        <v>27</v>
      </c>
      <c r="C11" s="60"/>
      <c r="D11" s="38">
        <f>-155+56</f>
        <v>-99</v>
      </c>
      <c r="E11" s="38">
        <v>-530</v>
      </c>
      <c r="F11" s="38">
        <v>-48</v>
      </c>
      <c r="G11" s="38">
        <v>-264</v>
      </c>
      <c r="H11" s="38">
        <v>-70</v>
      </c>
      <c r="I11" s="38">
        <v>-17</v>
      </c>
      <c r="J11" s="38">
        <v>-80</v>
      </c>
    </row>
    <row r="12" spans="1:10" ht="12.75">
      <c r="A12" s="18"/>
      <c r="B12" s="18" t="s">
        <v>0</v>
      </c>
      <c r="C12" s="18"/>
      <c r="D12" s="18"/>
      <c r="E12" s="18"/>
      <c r="F12" s="18"/>
      <c r="G12" s="18"/>
      <c r="H12" s="18"/>
      <c r="I12" s="18"/>
      <c r="J12" s="18"/>
    </row>
    <row r="13" spans="1:10" ht="21.75">
      <c r="A13" s="18"/>
      <c r="B13" s="33" t="s">
        <v>49</v>
      </c>
      <c r="C13" s="14" t="s">
        <v>29</v>
      </c>
      <c r="D13" s="40">
        <f>119-91</f>
        <v>28</v>
      </c>
      <c r="E13" s="40">
        <v>307</v>
      </c>
      <c r="F13" s="40">
        <v>1662</v>
      </c>
      <c r="G13" s="40">
        <v>125</v>
      </c>
      <c r="H13" s="40">
        <v>51</v>
      </c>
      <c r="I13" s="40">
        <v>160</v>
      </c>
      <c r="J13" s="40">
        <v>50</v>
      </c>
    </row>
    <row r="14" spans="1:10" ht="12.7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2.25">
      <c r="A15" s="18"/>
      <c r="B15" s="33" t="s">
        <v>42</v>
      </c>
      <c r="C15" s="14" t="s">
        <v>30</v>
      </c>
      <c r="D15" s="40"/>
      <c r="E15" s="40"/>
      <c r="F15" s="40">
        <v>-1200</v>
      </c>
      <c r="G15" s="40">
        <v>344</v>
      </c>
      <c r="H15" s="40"/>
      <c r="I15" s="40"/>
      <c r="J15" s="40">
        <v>2</v>
      </c>
    </row>
    <row r="16" spans="1:10" ht="12.75">
      <c r="A16" s="18"/>
      <c r="B16" s="18" t="s">
        <v>0</v>
      </c>
      <c r="C16" s="18"/>
      <c r="D16" s="18"/>
      <c r="E16" s="18"/>
      <c r="F16" s="18"/>
      <c r="G16" s="18"/>
      <c r="H16" s="18"/>
      <c r="I16" s="18"/>
      <c r="J16" s="18"/>
    </row>
    <row r="17" spans="1:10" ht="12.75">
      <c r="A17" s="18"/>
      <c r="B17" s="24" t="s">
        <v>31</v>
      </c>
      <c r="C17" s="20" t="s">
        <v>32</v>
      </c>
      <c r="D17" s="39">
        <f aca="true" t="shared" si="2" ref="D17:J17">D9+D13+D15</f>
        <v>-174</v>
      </c>
      <c r="E17" s="39">
        <f t="shared" si="2"/>
        <v>-354</v>
      </c>
      <c r="F17" s="39">
        <f t="shared" si="2"/>
        <v>279</v>
      </c>
      <c r="G17" s="39">
        <f t="shared" si="2"/>
        <v>97</v>
      </c>
      <c r="H17" s="39">
        <f t="shared" si="2"/>
        <v>-144</v>
      </c>
      <c r="I17" s="39">
        <f t="shared" si="2"/>
        <v>35</v>
      </c>
      <c r="J17" s="39">
        <f t="shared" si="2"/>
        <v>-221</v>
      </c>
    </row>
    <row r="18" spans="1:10" ht="12.75">
      <c r="A18" s="18"/>
      <c r="B18" s="18" t="s">
        <v>0</v>
      </c>
      <c r="C18" s="18"/>
      <c r="D18" s="18"/>
      <c r="E18" s="18"/>
      <c r="F18" s="18"/>
      <c r="G18" s="18"/>
      <c r="H18" s="18"/>
      <c r="I18" s="18"/>
      <c r="J18" s="18"/>
    </row>
    <row r="19" spans="1:10" ht="21.75">
      <c r="A19" s="18"/>
      <c r="B19" s="10" t="s">
        <v>33</v>
      </c>
      <c r="C19" s="14" t="s">
        <v>34</v>
      </c>
      <c r="D19" s="41">
        <f aca="true" t="shared" si="3" ref="D19:J19">D7+D17</f>
        <v>-214</v>
      </c>
      <c r="E19" s="41">
        <f t="shared" si="3"/>
        <v>-245</v>
      </c>
      <c r="F19" s="41">
        <f t="shared" si="3"/>
        <v>525</v>
      </c>
      <c r="G19" s="41">
        <f t="shared" si="3"/>
        <v>119</v>
      </c>
      <c r="H19" s="41">
        <f t="shared" si="3"/>
        <v>-107</v>
      </c>
      <c r="I19" s="41">
        <f t="shared" si="3"/>
        <v>75</v>
      </c>
      <c r="J19" s="41">
        <f t="shared" si="3"/>
        <v>-191</v>
      </c>
    </row>
    <row r="20" spans="1:7" ht="12.75">
      <c r="A20" s="18"/>
      <c r="B20" s="17" t="s">
        <v>0</v>
      </c>
      <c r="C20" s="17"/>
      <c r="D20" s="17"/>
      <c r="E20" s="17"/>
      <c r="F20" s="17"/>
      <c r="G20" s="17"/>
    </row>
    <row r="21" spans="1:7" ht="12.75">
      <c r="A21" s="30"/>
      <c r="B21" s="36" t="s">
        <v>60</v>
      </c>
      <c r="F21" s="25"/>
      <c r="G21" s="25"/>
    </row>
    <row r="22" spans="1:7" ht="12.75">
      <c r="A22" s="17"/>
      <c r="B22" s="36"/>
      <c r="F22" s="25"/>
      <c r="G22" s="25"/>
    </row>
    <row r="24" ht="12.75">
      <c r="D24" s="49"/>
    </row>
  </sheetData>
  <mergeCells count="5">
    <mergeCell ref="B11:C11"/>
    <mergeCell ref="B3:C4"/>
    <mergeCell ref="B1:G1"/>
    <mergeCell ref="B2:G2"/>
    <mergeCell ref="B6:C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A1" sqref="A1"/>
    </sheetView>
  </sheetViews>
  <sheetFormatPr defaultColWidth="12" defaultRowHeight="12.75"/>
  <cols>
    <col min="2" max="2" width="20.83203125" style="0" customWidth="1"/>
    <col min="3" max="3" width="12.5" style="0" customWidth="1"/>
    <col min="4" max="7" width="11.83203125" style="0" customWidth="1"/>
  </cols>
  <sheetData>
    <row r="1" spans="1:7" ht="12.75">
      <c r="A1" s="18"/>
      <c r="B1" s="56" t="s">
        <v>57</v>
      </c>
      <c r="C1" s="57"/>
      <c r="D1" s="57"/>
      <c r="E1" s="57"/>
      <c r="F1" s="57"/>
      <c r="G1" s="57"/>
    </row>
    <row r="2" spans="1:7" ht="12.75">
      <c r="A2" s="18"/>
      <c r="B2" s="44"/>
      <c r="C2" s="44"/>
      <c r="D2" s="44"/>
      <c r="E2" s="44"/>
      <c r="F2" s="44"/>
      <c r="G2" s="44"/>
    </row>
    <row r="3" spans="1:10" ht="12.75">
      <c r="A3" s="18"/>
      <c r="D3" s="25" t="s">
        <v>43</v>
      </c>
      <c r="E3" s="43" t="s">
        <v>44</v>
      </c>
      <c r="F3" s="43" t="s">
        <v>45</v>
      </c>
      <c r="G3" s="43" t="s">
        <v>46</v>
      </c>
      <c r="H3" s="43" t="s">
        <v>52</v>
      </c>
      <c r="I3" s="43" t="s">
        <v>53</v>
      </c>
      <c r="J3" s="43" t="s">
        <v>54</v>
      </c>
    </row>
    <row r="4" spans="1:10" ht="12.75">
      <c r="A4" s="18"/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</row>
    <row r="5" spans="1:10" ht="12.75">
      <c r="A5" s="18"/>
      <c r="B5" s="65" t="s">
        <v>35</v>
      </c>
      <c r="C5" s="65"/>
      <c r="D5" s="4">
        <v>3408</v>
      </c>
      <c r="E5" s="4">
        <v>3945</v>
      </c>
      <c r="F5" s="4">
        <v>4612</v>
      </c>
      <c r="G5" s="4">
        <v>5957</v>
      </c>
      <c r="H5" s="4">
        <v>5996</v>
      </c>
      <c r="I5" s="4">
        <v>6798</v>
      </c>
      <c r="J5" s="4">
        <v>5996</v>
      </c>
    </row>
    <row r="6" spans="1:10" ht="12.75">
      <c r="A6" s="18"/>
      <c r="B6" s="61" t="s">
        <v>36</v>
      </c>
      <c r="C6" s="61"/>
      <c r="D6" s="6">
        <v>3389</v>
      </c>
      <c r="E6" s="6">
        <v>3737</v>
      </c>
      <c r="F6" s="6">
        <v>5439</v>
      </c>
      <c r="G6" s="6">
        <v>4242</v>
      </c>
      <c r="H6" s="6">
        <v>4295</v>
      </c>
      <c r="I6" s="6">
        <v>3446</v>
      </c>
      <c r="J6" s="6">
        <v>4782</v>
      </c>
    </row>
    <row r="7" spans="1:10" ht="12.75">
      <c r="A7" s="18"/>
      <c r="B7" s="64" t="s">
        <v>37</v>
      </c>
      <c r="C7" s="64"/>
      <c r="D7" s="15">
        <v>1181</v>
      </c>
      <c r="E7" s="15">
        <v>1205</v>
      </c>
      <c r="F7" s="15">
        <v>3201</v>
      </c>
      <c r="G7" s="15">
        <v>1700</v>
      </c>
      <c r="H7" s="15">
        <v>1557</v>
      </c>
      <c r="I7" s="15">
        <v>1238</v>
      </c>
      <c r="J7" s="15">
        <v>1365</v>
      </c>
    </row>
    <row r="8" spans="1:10" ht="21" customHeight="1">
      <c r="A8" s="18"/>
      <c r="B8" s="61" t="s">
        <v>38</v>
      </c>
      <c r="C8" s="61"/>
      <c r="D8" s="6">
        <v>2197</v>
      </c>
      <c r="E8" s="6">
        <v>2552</v>
      </c>
      <c r="F8" s="6">
        <v>3871</v>
      </c>
      <c r="G8" s="6">
        <v>3935</v>
      </c>
      <c r="H8" s="6">
        <v>3768</v>
      </c>
      <c r="I8" s="6">
        <v>3279</v>
      </c>
      <c r="J8" s="6">
        <v>3498</v>
      </c>
    </row>
    <row r="9" spans="1:10" ht="12.75">
      <c r="A9" s="18"/>
      <c r="B9" s="65" t="s">
        <v>39</v>
      </c>
      <c r="C9" s="65"/>
      <c r="D9" s="4">
        <v>880</v>
      </c>
      <c r="E9" s="4">
        <v>1032</v>
      </c>
      <c r="F9" s="4">
        <v>1401</v>
      </c>
      <c r="G9" s="4">
        <v>1388</v>
      </c>
      <c r="H9" s="4">
        <v>1108</v>
      </c>
      <c r="I9" s="4">
        <v>1056</v>
      </c>
      <c r="J9" s="4">
        <v>1033</v>
      </c>
    </row>
    <row r="10" spans="1:10" ht="12.75">
      <c r="A10" s="18"/>
      <c r="B10" s="61" t="s">
        <v>40</v>
      </c>
      <c r="C10" s="61"/>
      <c r="D10" s="6">
        <v>3720</v>
      </c>
      <c r="E10" s="6">
        <v>4098</v>
      </c>
      <c r="F10" s="6">
        <v>4779</v>
      </c>
      <c r="G10" s="6">
        <v>4876</v>
      </c>
      <c r="H10" s="6">
        <v>5415</v>
      </c>
      <c r="I10" s="6">
        <v>5909</v>
      </c>
      <c r="J10" s="6">
        <v>6247</v>
      </c>
    </row>
    <row r="11" spans="1:10" ht="12.75">
      <c r="A11" s="18"/>
      <c r="B11" s="64" t="s">
        <v>41</v>
      </c>
      <c r="C11" s="64"/>
      <c r="D11" s="15">
        <v>1186</v>
      </c>
      <c r="E11" s="15">
        <v>1627</v>
      </c>
      <c r="F11" s="15">
        <v>1787</v>
      </c>
      <c r="G11" s="15">
        <v>1770</v>
      </c>
      <c r="H11" s="15">
        <v>2170</v>
      </c>
      <c r="I11" s="15">
        <v>3429</v>
      </c>
      <c r="J11" s="15">
        <v>3378</v>
      </c>
    </row>
    <row r="12" spans="1:10" ht="12.75">
      <c r="A12" s="18"/>
      <c r="B12" s="63" t="s">
        <v>4</v>
      </c>
      <c r="C12" s="63"/>
      <c r="D12" s="45">
        <f aca="true" t="shared" si="0" ref="D12:J12">+D5+D6</f>
        <v>6797</v>
      </c>
      <c r="E12" s="45">
        <f t="shared" si="0"/>
        <v>7682</v>
      </c>
      <c r="F12" s="45">
        <f>+F5+F6</f>
        <v>10051</v>
      </c>
      <c r="G12" s="45">
        <f t="shared" si="0"/>
        <v>10199</v>
      </c>
      <c r="H12" s="45">
        <f t="shared" si="0"/>
        <v>10291</v>
      </c>
      <c r="I12" s="45">
        <f t="shared" si="0"/>
        <v>10244</v>
      </c>
      <c r="J12" s="45">
        <f t="shared" si="0"/>
        <v>10778</v>
      </c>
    </row>
    <row r="13" spans="1:2" ht="12.75">
      <c r="A13" s="18"/>
      <c r="B13" t="s">
        <v>0</v>
      </c>
    </row>
    <row r="14" spans="4:7" ht="12.75">
      <c r="D14" s="29"/>
      <c r="E14" s="29"/>
      <c r="F14" s="29"/>
      <c r="G14" s="29"/>
    </row>
  </sheetData>
  <mergeCells count="9">
    <mergeCell ref="B5:C5"/>
    <mergeCell ref="B1:G1"/>
    <mergeCell ref="B6:C6"/>
    <mergeCell ref="B7:C7"/>
    <mergeCell ref="B11:C11"/>
    <mergeCell ref="B12:C12"/>
    <mergeCell ref="B8:C8"/>
    <mergeCell ref="B9:C9"/>
    <mergeCell ref="B10:C10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2005-03-24T17:14:56Z</cp:lastPrinted>
  <dcterms:created xsi:type="dcterms:W3CDTF">2004-12-14T10:35:03Z</dcterms:created>
  <dcterms:modified xsi:type="dcterms:W3CDTF">2006-10-27T12:40:43Z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